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750" tabRatio="903" activeTab="0"/>
  </bookViews>
  <sheets>
    <sheet name="Figure 1" sheetId="1" r:id="rId1"/>
    <sheet name="Figure 2" sheetId="2" r:id="rId2"/>
    <sheet name="Figure 3" sheetId="3" r:id="rId3"/>
    <sheet name="Spreadsheet for Figures 4-5" sheetId="4" r:id="rId4"/>
    <sheet name="Figure 4" sheetId="5" r:id="rId5"/>
    <sheet name="Figure 5" sheetId="6" r:id="rId6"/>
    <sheet name="NK Spreadsheet for Figs 6-7" sheetId="7" r:id="rId7"/>
    <sheet name="NC Spreadsheet for Figs 6-7" sheetId="8" r:id="rId8"/>
    <sheet name="Figure 6" sheetId="9" r:id="rId9"/>
    <sheet name="Figure 7" sheetId="10" r:id="rId10"/>
  </sheets>
  <definedNames>
    <definedName name="a">#REF!</definedName>
    <definedName name="b">#REF!</definedName>
    <definedName name="C_">#REF!</definedName>
    <definedName name="d">#REF!</definedName>
    <definedName name="e">#REF!</definedName>
    <definedName name="g">#REF!</definedName>
    <definedName name="Gd">#REF!</definedName>
    <definedName name="Gvt">#REF!</definedName>
    <definedName name="h">#REF!</definedName>
    <definedName name="I">#REF!</definedName>
    <definedName name="IS">#REF!</definedName>
    <definedName name="k">#REF!</definedName>
    <definedName name="m">#REF!</definedName>
    <definedName name="Ms">#REF!</definedName>
    <definedName name="n">#REF!</definedName>
    <definedName name="P">#REF!</definedName>
    <definedName name="R_">#REF!</definedName>
    <definedName name="t">#REF!</definedName>
    <definedName name="Tf">#REF!</definedName>
    <definedName name="Tx">#REF!</definedName>
    <definedName name="X">#REF!</definedName>
    <definedName name="Y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=a + b (Y-T)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C15" authorId="0">
      <text>
        <r>
          <rPr>
            <sz val="10"/>
            <rFont val="Times New Roman"/>
            <family val="1"/>
          </rPr>
          <t>Government purchases increases by 50 this period...</t>
        </r>
      </text>
    </comment>
    <comment ref="D15" authorId="0">
      <text>
        <r>
          <rPr>
            <sz val="10"/>
            <rFont val="Times New Roman"/>
            <family val="1"/>
          </rPr>
          <t>…but returns to 1200 this period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</commentList>
</comments>
</file>

<file path=xl/comments4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Permanent Income Hypothesis = a-b</t>
        </r>
        <r>
          <rPr>
            <i/>
            <sz val="10"/>
            <rFont val="Times New Roman"/>
            <family val="1"/>
          </rPr>
          <t>T</t>
        </r>
        <r>
          <rPr>
            <i/>
            <vertAlign val="subscript"/>
            <sz val="10"/>
            <rFont val="Times New Roman"/>
            <family val="1"/>
          </rPr>
          <t>f</t>
        </r>
        <r>
          <rPr>
            <i/>
            <sz val="10"/>
            <rFont val="Times New Roman"/>
            <family val="1"/>
          </rPr>
          <t>-b</t>
        </r>
        <r>
          <rPr>
            <sz val="10"/>
            <rFont val="Times New Roman"/>
            <family val="1"/>
          </rPr>
          <t>(</t>
        </r>
        <r>
          <rPr>
            <i/>
            <sz val="10"/>
            <rFont val="Times New Roman"/>
            <family val="1"/>
          </rPr>
          <t>1-t</t>
        </r>
        <r>
          <rPr>
            <sz val="10"/>
            <rFont val="Times New Roman"/>
            <family val="1"/>
          </rPr>
          <t>)</t>
        </r>
        <r>
          <rPr>
            <i/>
            <sz val="10"/>
            <rFont val="Times New Roman"/>
            <family val="1"/>
          </rPr>
          <t>Y</t>
        </r>
        <r>
          <rPr>
            <i/>
            <vertAlign val="subscript"/>
            <sz val="10"/>
            <rFont val="Times New Roman"/>
            <family val="1"/>
          </rPr>
          <t>p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C15" authorId="0">
      <text>
        <r>
          <rPr>
            <sz val="10"/>
            <rFont val="Times New Roman"/>
            <family val="1"/>
          </rPr>
          <t>Government purchases increases by 50 this period...</t>
        </r>
      </text>
    </comment>
    <comment ref="D15" authorId="0">
      <text>
        <r>
          <rPr>
            <sz val="10"/>
            <rFont val="Times New Roman"/>
            <family val="1"/>
          </rPr>
          <t>…but returns to 1200 this period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</commentList>
</comments>
</file>

<file path=xl/comments7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=a + b (Y-T)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C18" authorId="0">
      <text>
        <r>
          <rPr>
            <sz val="8"/>
            <rFont val="Tahoma"/>
            <family val="2"/>
          </rPr>
          <t xml:space="preserve">The growth rate of the money supply permanently increases to 2% </t>
        </r>
      </text>
    </comment>
  </commentList>
</comments>
</file>

<file path=xl/comments8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Permanent Income Hypothesis = a-b</t>
        </r>
        <r>
          <rPr>
            <i/>
            <sz val="10"/>
            <rFont val="Times New Roman"/>
            <family val="1"/>
          </rPr>
          <t>T</t>
        </r>
        <r>
          <rPr>
            <i/>
            <vertAlign val="subscript"/>
            <sz val="10"/>
            <rFont val="Times New Roman"/>
            <family val="1"/>
          </rPr>
          <t>f</t>
        </r>
        <r>
          <rPr>
            <i/>
            <sz val="10"/>
            <rFont val="Times New Roman"/>
            <family val="1"/>
          </rPr>
          <t>-b</t>
        </r>
        <r>
          <rPr>
            <sz val="10"/>
            <rFont val="Times New Roman"/>
            <family val="1"/>
          </rPr>
          <t>(</t>
        </r>
        <r>
          <rPr>
            <i/>
            <sz val="10"/>
            <rFont val="Times New Roman"/>
            <family val="1"/>
          </rPr>
          <t>1-t</t>
        </r>
        <r>
          <rPr>
            <sz val="10"/>
            <rFont val="Times New Roman"/>
            <family val="1"/>
          </rPr>
          <t>)</t>
        </r>
        <r>
          <rPr>
            <i/>
            <sz val="10"/>
            <rFont val="Times New Roman"/>
            <family val="1"/>
          </rPr>
          <t>Y</t>
        </r>
        <r>
          <rPr>
            <i/>
            <vertAlign val="subscript"/>
            <sz val="10"/>
            <rFont val="Times New Roman"/>
            <family val="1"/>
          </rPr>
          <t>p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mgth + f*[Y(t-1) - Yp(t-1)]/Yp(t-1)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C18" authorId="0">
      <text>
        <r>
          <rPr>
            <sz val="8"/>
            <rFont val="Tahoma"/>
            <family val="2"/>
          </rPr>
          <t xml:space="preserve">The growth rate of the money supply permanently increases to 2% </t>
        </r>
      </text>
    </comment>
  </commentList>
</comments>
</file>

<file path=xl/sharedStrings.xml><?xml version="1.0" encoding="utf-8"?>
<sst xmlns="http://schemas.openxmlformats.org/spreadsheetml/2006/main" count="136" uniqueCount="33">
  <si>
    <t>a</t>
  </si>
  <si>
    <t>b</t>
  </si>
  <si>
    <t>e</t>
  </si>
  <si>
    <t>d</t>
  </si>
  <si>
    <t>g</t>
  </si>
  <si>
    <t>m</t>
  </si>
  <si>
    <t>n</t>
  </si>
  <si>
    <t>G</t>
  </si>
  <si>
    <t>t</t>
  </si>
  <si>
    <t>k</t>
  </si>
  <si>
    <t>h</t>
  </si>
  <si>
    <t>M</t>
  </si>
  <si>
    <t>P</t>
  </si>
  <si>
    <t>Solution</t>
  </si>
  <si>
    <t>T</t>
  </si>
  <si>
    <t>C</t>
  </si>
  <si>
    <t>I</t>
  </si>
  <si>
    <t>X</t>
  </si>
  <si>
    <t>Y</t>
  </si>
  <si>
    <t>R</t>
  </si>
  <si>
    <t>Time</t>
  </si>
  <si>
    <t>mgth</t>
  </si>
  <si>
    <t>f</t>
  </si>
  <si>
    <t>Yp</t>
  </si>
  <si>
    <t>Parameters</t>
  </si>
  <si>
    <t>Policy variables</t>
  </si>
  <si>
    <t>s</t>
  </si>
  <si>
    <t>Other variables</t>
  </si>
  <si>
    <t>Unempl</t>
  </si>
  <si>
    <t>GDP gap</t>
  </si>
  <si>
    <t>AS-AD Model</t>
  </si>
  <si>
    <r>
      <t>T</t>
    </r>
    <r>
      <rPr>
        <i/>
        <vertAlign val="subscript"/>
        <sz val="10"/>
        <rFont val="Times New Roman"/>
        <family val="1"/>
      </rPr>
      <t>f</t>
    </r>
  </si>
  <si>
    <t>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</si>
</sst>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_-* #,##0.000_-;\-* #,##0.000_-;_-* &quot;-&quot;??_-;_-@_-"/>
    <numFmt numFmtId="178" formatCode="_-* #,##0.0_-;\-* #,##0.0_-;_-* &quot;-&quot;??_-;_-@_-"/>
  </numFmts>
  <fonts count="17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sz val="16.75"/>
      <name val="Times New Roman"/>
      <family val="1"/>
    </font>
    <font>
      <i/>
      <sz val="10"/>
      <name val="Symbol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24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24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3" fontId="0" fillId="2" borderId="0" xfId="24" applyNumberFormat="1" applyFont="1" applyFill="1" applyBorder="1" applyAlignment="1">
      <alignment/>
    </xf>
    <xf numFmtId="0" fontId="13" fillId="2" borderId="0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omma [0]_Book1" xfId="17"/>
    <cellStyle name="Comma_Book1" xfId="18"/>
    <cellStyle name="Currency" xfId="19"/>
    <cellStyle name="Currency [0]" xfId="20"/>
    <cellStyle name="Currency [0]_Book1" xfId="21"/>
    <cellStyle name="Currency_Book1" xfId="22"/>
    <cellStyle name="Normal_Book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1'!$B$33:$AA$33</c:f>
              <c:numCache>
                <c:ptCount val="26"/>
                <c:pt idx="0">
                  <c:v>0.045</c:v>
                </c:pt>
                <c:pt idx="1">
                  <c:v>0.01612608277189635</c:v>
                </c:pt>
                <c:pt idx="2">
                  <c:v>0.05983531427514336</c:v>
                </c:pt>
                <c:pt idx="3">
                  <c:v>0.05963060795840294</c:v>
                </c:pt>
                <c:pt idx="4">
                  <c:v>0.051964428216992556</c:v>
                </c:pt>
                <c:pt idx="5">
                  <c:v>0.04448811208044577</c:v>
                </c:pt>
                <c:pt idx="6">
                  <c:v>0.04100680363891794</c:v>
                </c:pt>
                <c:pt idx="7">
                  <c:v>0.041347824393400665</c:v>
                </c:pt>
                <c:pt idx="8">
                  <c:v>0.043418521221398096</c:v>
                </c:pt>
                <c:pt idx="9">
                  <c:v>0.04527416213333952</c:v>
                </c:pt>
                <c:pt idx="10">
                  <c:v>0.046059047716308706</c:v>
                </c:pt>
                <c:pt idx="11">
                  <c:v>0.045901500614487674</c:v>
                </c:pt>
                <c:pt idx="12">
                  <c:v>0.04535428424551089</c:v>
                </c:pt>
                <c:pt idx="13">
                  <c:v>0.04489643261316293</c:v>
                </c:pt>
                <c:pt idx="14">
                  <c:v>0.044721314621624424</c:v>
                </c:pt>
                <c:pt idx="15">
                  <c:v>0.044778625458496334</c:v>
                </c:pt>
                <c:pt idx="16">
                  <c:v>0.04492233968818609</c:v>
                </c:pt>
                <c:pt idx="17">
                  <c:v>0.045034551957848425</c:v>
                </c:pt>
                <c:pt idx="18">
                  <c:v>0.045072699743491686</c:v>
                </c:pt>
                <c:pt idx="19">
                  <c:v>0.045053991206294296</c:v>
                </c:pt>
                <c:pt idx="20">
                  <c:v>0.04501657614917923</c:v>
                </c:pt>
                <c:pt idx="21">
                  <c:v>0.044989253025591154</c:v>
                </c:pt>
                <c:pt idx="22">
                  <c:v>0.04498117699044167</c:v>
                </c:pt>
                <c:pt idx="23">
                  <c:v>0.04498692198178401</c:v>
                </c:pt>
                <c:pt idx="24">
                  <c:v>0.04499659151935963</c:v>
                </c:pt>
                <c:pt idx="25">
                  <c:v>0.04500319775117125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0.011549566891241642</c:v>
                </c:pt>
                <c:pt idx="3">
                  <c:v>-0.0001593422644365237</c:v>
                </c:pt>
                <c:pt idx="4">
                  <c:v>-0.0059319143155794375</c:v>
                </c:pt>
                <c:pt idx="5">
                  <c:v>-0.00575172844458674</c:v>
                </c:pt>
                <c:pt idx="6">
                  <c:v>-0.0026711090544716803</c:v>
                </c:pt>
                <c:pt idx="7">
                  <c:v>0.00026172401719716347</c:v>
                </c:pt>
                <c:pt idx="8">
                  <c:v>0.001591732251238679</c:v>
                </c:pt>
                <c:pt idx="9">
                  <c:v>0.001428457637060464</c:v>
                </c:pt>
                <c:pt idx="10">
                  <c:v>0.0006045639651947879</c:v>
                </c:pt>
                <c:pt idx="11">
                  <c:v>-0.0001213371039253623</c:v>
                </c:pt>
                <c:pt idx="12">
                  <c:v>-0.0004212687977564782</c:v>
                </c:pt>
                <c:pt idx="13">
                  <c:v>-0.0003523480970807782</c:v>
                </c:pt>
                <c:pt idx="14">
                  <c:v>-0.00013474709380228774</c:v>
                </c:pt>
                <c:pt idx="15">
                  <c:v>4.4100604454180015E-05</c:v>
                </c:pt>
                <c:pt idx="16">
                  <c:v>0.00011060011883637599</c:v>
                </c:pt>
                <c:pt idx="17">
                  <c:v>8.636418415648253E-05</c:v>
                </c:pt>
                <c:pt idx="18">
                  <c:v>2.936130895924168E-05</c:v>
                </c:pt>
                <c:pt idx="19">
                  <c:v>-1.4399242885041871E-05</c:v>
                </c:pt>
                <c:pt idx="20">
                  <c:v>-2.879610390949416E-05</c:v>
                </c:pt>
                <c:pt idx="21">
                  <c:v>-2.1028511547139408E-05</c:v>
                </c:pt>
                <c:pt idx="22">
                  <c:v>-6.215465885989807E-06</c:v>
                </c:pt>
                <c:pt idx="23">
                  <c:v>4.421471074584487E-06</c:v>
                </c:pt>
                <c:pt idx="24">
                  <c:v>7.441943127976288E-06</c:v>
                </c:pt>
                <c:pt idx="25">
                  <c:v>5.08436429739351E-06</c:v>
                </c:pt>
              </c:numCache>
            </c:numRef>
          </c:yVal>
          <c:smooth val="0"/>
        </c:ser>
        <c:axId val="7377920"/>
        <c:axId val="66401281"/>
      </c:scatterChart>
      <c:valAx>
        <c:axId val="737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401281"/>
        <c:crosses val="autoZero"/>
        <c:crossBetween val="midCat"/>
        <c:dispUnits/>
      </c:valAx>
      <c:valAx>
        <c:axId val="6640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3779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0.011549566891241642</c:v>
                </c:pt>
                <c:pt idx="3">
                  <c:v>-0.0001593422644365237</c:v>
                </c:pt>
                <c:pt idx="4">
                  <c:v>-0.0059319143155794375</c:v>
                </c:pt>
                <c:pt idx="5">
                  <c:v>-0.00575172844458674</c:v>
                </c:pt>
                <c:pt idx="6">
                  <c:v>-0.0026711090544716803</c:v>
                </c:pt>
                <c:pt idx="7">
                  <c:v>0.00026172401719716347</c:v>
                </c:pt>
                <c:pt idx="8">
                  <c:v>0.001591732251238679</c:v>
                </c:pt>
                <c:pt idx="9">
                  <c:v>0.001428457637060464</c:v>
                </c:pt>
                <c:pt idx="10">
                  <c:v>0.0006045639651947879</c:v>
                </c:pt>
                <c:pt idx="11">
                  <c:v>-0.0001213371039253623</c:v>
                </c:pt>
                <c:pt idx="12">
                  <c:v>-0.0004212687977564782</c:v>
                </c:pt>
                <c:pt idx="13">
                  <c:v>-0.0003523480970807782</c:v>
                </c:pt>
                <c:pt idx="14">
                  <c:v>-0.00013474709380228774</c:v>
                </c:pt>
                <c:pt idx="15">
                  <c:v>4.4100604454180015E-05</c:v>
                </c:pt>
                <c:pt idx="16">
                  <c:v>0.00011060011883637599</c:v>
                </c:pt>
                <c:pt idx="17">
                  <c:v>8.636418415648253E-05</c:v>
                </c:pt>
                <c:pt idx="18">
                  <c:v>2.936130895924168E-05</c:v>
                </c:pt>
                <c:pt idx="19">
                  <c:v>-1.4399242885041871E-05</c:v>
                </c:pt>
                <c:pt idx="20">
                  <c:v>-2.879610390949416E-05</c:v>
                </c:pt>
                <c:pt idx="21">
                  <c:v>-2.1028511547139408E-05</c:v>
                </c:pt>
                <c:pt idx="22">
                  <c:v>-6.215465885989807E-06</c:v>
                </c:pt>
                <c:pt idx="23">
                  <c:v>4.421471074584487E-06</c:v>
                </c:pt>
                <c:pt idx="24">
                  <c:v>7.441943127976288E-06</c:v>
                </c:pt>
                <c:pt idx="25">
                  <c:v>5.08436429739351E-06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1'!$B$34:$AA$34</c:f>
              <c:numCache>
                <c:ptCount val="26"/>
                <c:pt idx="0">
                  <c:v>0</c:v>
                </c:pt>
                <c:pt idx="1">
                  <c:v>0.009624639076034551</c:v>
                </c:pt>
                <c:pt idx="2">
                  <c:v>-0.004945104758381121</c:v>
                </c:pt>
                <c:pt idx="3">
                  <c:v>-0.004876869319467647</c:v>
                </c:pt>
                <c:pt idx="4">
                  <c:v>-0.002321476072330851</c:v>
                </c:pt>
                <c:pt idx="5">
                  <c:v>0.00017062930651807491</c:v>
                </c:pt>
                <c:pt idx="6">
                  <c:v>0.0013310654536940183</c:v>
                </c:pt>
                <c:pt idx="7">
                  <c:v>0.0012173918688664445</c:v>
                </c:pt>
                <c:pt idx="8">
                  <c:v>0.0005271595928673006</c:v>
                </c:pt>
                <c:pt idx="9">
                  <c:v>-9.138737777983989E-05</c:v>
                </c:pt>
                <c:pt idx="10">
                  <c:v>-0.0003530159054362365</c:v>
                </c:pt>
                <c:pt idx="11">
                  <c:v>-0.00030050020482922513</c:v>
                </c:pt>
                <c:pt idx="12">
                  <c:v>-0.0001180947485036316</c:v>
                </c:pt>
                <c:pt idx="13">
                  <c:v>3.452246227902291E-05</c:v>
                </c:pt>
                <c:pt idx="14">
                  <c:v>9.289512612519268E-05</c:v>
                </c:pt>
                <c:pt idx="15">
                  <c:v>7.379151383455424E-05</c:v>
                </c:pt>
                <c:pt idx="16">
                  <c:v>2.5886770604635688E-05</c:v>
                </c:pt>
                <c:pt idx="17">
                  <c:v>-1.151731928280859E-05</c:v>
                </c:pt>
                <c:pt idx="18">
                  <c:v>-2.4233247830561537E-05</c:v>
                </c:pt>
                <c:pt idx="19">
                  <c:v>-1.7997068764765123E-05</c:v>
                </c:pt>
                <c:pt idx="20">
                  <c:v>-5.525383059743862E-06</c:v>
                </c:pt>
                <c:pt idx="21">
                  <c:v>3.5823248029473E-06</c:v>
                </c:pt>
                <c:pt idx="22">
                  <c:v>6.274336519441683E-06</c:v>
                </c:pt>
                <c:pt idx="23">
                  <c:v>4.359339405330338E-06</c:v>
                </c:pt>
                <c:pt idx="24">
                  <c:v>1.1361602134570713E-06</c:v>
                </c:pt>
                <c:pt idx="25">
                  <c:v>-1.065917057083677E-06</c:v>
                </c:pt>
              </c:numCache>
            </c:numRef>
          </c:yVal>
          <c:smooth val="0"/>
        </c:ser>
        <c:axId val="60740618"/>
        <c:axId val="9794651"/>
      </c:scatterChart>
      <c:valAx>
        <c:axId val="60740618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794651"/>
        <c:crosses val="autoZero"/>
        <c:crossBetween val="midCat"/>
        <c:dispUnits/>
      </c:valAx>
      <c:valAx>
        <c:axId val="9794651"/>
        <c:scaling>
          <c:orientation val="minMax"/>
          <c:max val="0.015"/>
          <c:min val="-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7406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Keynesian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1'!$B$33:$AA$33</c:f>
              <c:numCache>
                <c:ptCount val="26"/>
                <c:pt idx="0">
                  <c:v>0.045</c:v>
                </c:pt>
                <c:pt idx="1">
                  <c:v>0.01612608277189589</c:v>
                </c:pt>
                <c:pt idx="2">
                  <c:v>0.05983531427514336</c:v>
                </c:pt>
                <c:pt idx="3">
                  <c:v>0.05963060795840294</c:v>
                </c:pt>
                <c:pt idx="4">
                  <c:v>0.051964428216992556</c:v>
                </c:pt>
                <c:pt idx="5">
                  <c:v>0.04448811208044577</c:v>
                </c:pt>
                <c:pt idx="6">
                  <c:v>0.04100680363891703</c:v>
                </c:pt>
                <c:pt idx="7">
                  <c:v>0.041347824393400665</c:v>
                </c:pt>
                <c:pt idx="8">
                  <c:v>0.04341852122139719</c:v>
                </c:pt>
                <c:pt idx="9">
                  <c:v>0.04527416213333861</c:v>
                </c:pt>
                <c:pt idx="10">
                  <c:v>0.04605904771630689</c:v>
                </c:pt>
                <c:pt idx="11">
                  <c:v>0.04590150061448449</c:v>
                </c:pt>
                <c:pt idx="12">
                  <c:v>0.04535428424550589</c:v>
                </c:pt>
                <c:pt idx="13">
                  <c:v>0.04489643261315474</c:v>
                </c:pt>
                <c:pt idx="14">
                  <c:v>0.04472131462161169</c:v>
                </c:pt>
                <c:pt idx="15">
                  <c:v>0.04477862545847724</c:v>
                </c:pt>
                <c:pt idx="16">
                  <c:v>0.04492233968815608</c:v>
                </c:pt>
                <c:pt idx="17">
                  <c:v>0.04503455195780023</c:v>
                </c:pt>
                <c:pt idx="18">
                  <c:v>0.045072699743415746</c:v>
                </c:pt>
                <c:pt idx="19">
                  <c:v>0.045053991206172886</c:v>
                </c:pt>
                <c:pt idx="20">
                  <c:v>0.04501657614898644</c:v>
                </c:pt>
                <c:pt idx="21">
                  <c:v>0.044989253025284684</c:v>
                </c:pt>
                <c:pt idx="22">
                  <c:v>0.044981176989954234</c:v>
                </c:pt>
                <c:pt idx="23">
                  <c:v>0.04498692198100828</c:v>
                </c:pt>
                <c:pt idx="24">
                  <c:v>0.0449965915181242</c:v>
                </c:pt>
                <c:pt idx="25">
                  <c:v>0.045003197749207836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0.01154956689124146</c:v>
                </c:pt>
                <c:pt idx="3">
                  <c:v>-0.00015934226443661478</c:v>
                </c:pt>
                <c:pt idx="4">
                  <c:v>-0.005931914315579483</c:v>
                </c:pt>
                <c:pt idx="5">
                  <c:v>-0.005751728444586763</c:v>
                </c:pt>
                <c:pt idx="6">
                  <c:v>-0.0026711090544716916</c:v>
                </c:pt>
                <c:pt idx="7">
                  <c:v>0.0002617240171969761</c:v>
                </c:pt>
                <c:pt idx="8">
                  <c:v>0.0015917322512382214</c:v>
                </c:pt>
                <c:pt idx="9">
                  <c:v>0.0014284576370598714</c:v>
                </c:pt>
                <c:pt idx="10">
                  <c:v>0.0006045639651941278</c:v>
                </c:pt>
                <c:pt idx="11">
                  <c:v>-0.00012133710392641994</c:v>
                </c:pt>
                <c:pt idx="12">
                  <c:v>-0.00042126879775828015</c:v>
                </c:pt>
                <c:pt idx="13">
                  <c:v>-0.000352348097083498</c:v>
                </c:pt>
                <c:pt idx="14">
                  <c:v>-0.0001347470938069215</c:v>
                </c:pt>
                <c:pt idx="15">
                  <c:v>4.410060444677047E-05</c:v>
                </c:pt>
                <c:pt idx="16">
                  <c:v>0.0001106001188248503</c:v>
                </c:pt>
                <c:pt idx="17">
                  <c:v>8.636418413798797E-05</c:v>
                </c:pt>
                <c:pt idx="18">
                  <c:v>2.9361308929623676E-05</c:v>
                </c:pt>
                <c:pt idx="19">
                  <c:v>-1.4399242931862E-05</c:v>
                </c:pt>
                <c:pt idx="20">
                  <c:v>-2.8796103983649145E-05</c:v>
                </c:pt>
                <c:pt idx="21">
                  <c:v>-2.102851166351721E-05</c:v>
                </c:pt>
                <c:pt idx="22">
                  <c:v>-6.215466068221845E-06</c:v>
                </c:pt>
                <c:pt idx="23">
                  <c:v>4.421470789219097E-06</c:v>
                </c:pt>
                <c:pt idx="24">
                  <c:v>7.4419426810059555E-06</c:v>
                </c:pt>
                <c:pt idx="25">
                  <c:v>5.084363596651464E-06</c:v>
                </c:pt>
              </c:numCache>
            </c:numRef>
          </c:yVal>
          <c:smooth val="0"/>
        </c:ser>
        <c:ser>
          <c:idx val="1"/>
          <c:order val="1"/>
          <c:tx>
            <c:v>Perm. Inc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'Spreadsheet for Figures 4-5'!$B$33:$AA$33</c:f>
              <c:numCache>
                <c:ptCount val="26"/>
                <c:pt idx="0">
                  <c:v>0.045</c:v>
                </c:pt>
                <c:pt idx="1">
                  <c:v>0.028287585599043385</c:v>
                </c:pt>
                <c:pt idx="2">
                  <c:v>0.04999410091832396</c:v>
                </c:pt>
                <c:pt idx="3">
                  <c:v>0.05099743575380705</c:v>
                </c:pt>
                <c:pt idx="4">
                  <c:v>0.04970709365181834</c:v>
                </c:pt>
                <c:pt idx="5">
                  <c:v>0.047649129694280416</c:v>
                </c:pt>
                <c:pt idx="6">
                  <c:v>0.045821588636874896</c:v>
                </c:pt>
                <c:pt idx="7">
                  <c:v>0.044659139002590144</c:v>
                </c:pt>
                <c:pt idx="8">
                  <c:v>0.04418019496376105</c:v>
                </c:pt>
                <c:pt idx="9">
                  <c:v>0.04418760829031896</c:v>
                </c:pt>
                <c:pt idx="10">
                  <c:v>0.04443588352893599</c:v>
                </c:pt>
                <c:pt idx="11">
                  <c:v>0.04472973313354607</c:v>
                </c:pt>
                <c:pt idx="12">
                  <c:v>0.04495792053478457</c:v>
                </c:pt>
                <c:pt idx="13">
                  <c:v>0.04508465207492132</c:v>
                </c:pt>
                <c:pt idx="14">
                  <c:v>0.0451225534693323</c:v>
                </c:pt>
                <c:pt idx="15">
                  <c:v>0.04510464278559334</c:v>
                </c:pt>
                <c:pt idx="16">
                  <c:v>0.04506421063758514</c:v>
                </c:pt>
                <c:pt idx="17">
                  <c:v>0.04502467805223458</c:v>
                </c:pt>
                <c:pt idx="18">
                  <c:v>0.04499748724780934</c:v>
                </c:pt>
                <c:pt idx="19">
                  <c:v>0.044984647447591015</c:v>
                </c:pt>
                <c:pt idx="20">
                  <c:v>0.044982845880848964</c:v>
                </c:pt>
                <c:pt idx="21">
                  <c:v>0.04498710519698017</c:v>
                </c:pt>
                <c:pt idx="22">
                  <c:v>0.0449931131642273</c:v>
                </c:pt>
                <c:pt idx="23">
                  <c:v>0.04499818718987702</c:v>
                </c:pt>
                <c:pt idx="24">
                  <c:v>0.045001265886117324</c:v>
                </c:pt>
                <c:pt idx="25">
                  <c:v>0.04500241605205841</c:v>
                </c:pt>
              </c:numCache>
            </c:numRef>
          </c:xVal>
          <c:yVal>
            <c:numRef>
              <c:f>'Spreadsheet for Figures 4-5'!$B$22:$AA$22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0.006684965760382645</c:v>
                </c:pt>
                <c:pt idx="3">
                  <c:v>0.0013448425128613746</c:v>
                </c:pt>
                <c:pt idx="4">
                  <c:v>-0.0017265530450926796</c:v>
                </c:pt>
                <c:pt idx="5">
                  <c:v>-0.0027461139832745864</c:v>
                </c:pt>
                <c:pt idx="6">
                  <c:v>-0.0024327088693518236</c:v>
                </c:pt>
                <c:pt idx="7">
                  <c:v>-0.0015449898894307813</c:v>
                </c:pt>
                <c:pt idx="8">
                  <c:v>-0.0006361505457619979</c:v>
                </c:pt>
                <c:pt idx="9">
                  <c:v>9.846741591663986E-06</c:v>
                </c:pt>
                <c:pt idx="10">
                  <c:v>0.0003298800546184113</c:v>
                </c:pt>
                <c:pt idx="11">
                  <c:v>0.00039058661562731915</c:v>
                </c:pt>
                <c:pt idx="12">
                  <c:v>0.00030340005416315004</c:v>
                </c:pt>
                <c:pt idx="13">
                  <c:v>0.00016853181266629968</c:v>
                </c:pt>
                <c:pt idx="14">
                  <c:v>5.0405075281515826E-05</c:v>
                </c:pt>
                <c:pt idx="15">
                  <c:v>-2.381885243297622E-05</c:v>
                </c:pt>
                <c:pt idx="16">
                  <c:v>-5.376654551194822E-05</c:v>
                </c:pt>
                <c:pt idx="17">
                  <c:v>-5.256753872019534E-05</c:v>
                </c:pt>
                <c:pt idx="18">
                  <c:v>-3.6155013874327755E-05</c:v>
                </c:pt>
                <c:pt idx="19">
                  <c:v>-1.7072457105377806E-05</c:v>
                </c:pt>
                <c:pt idx="20">
                  <c:v>-2.395317896184522E-06</c:v>
                </c:pt>
                <c:pt idx="21">
                  <c:v>5.663750340516138E-06</c:v>
                </c:pt>
                <c:pt idx="22">
                  <c:v>7.989281247047191E-06</c:v>
                </c:pt>
                <c:pt idx="23">
                  <c:v>6.748261445555637E-06</c:v>
                </c:pt>
                <c:pt idx="24">
                  <c:v>4.096844374817586E-06</c:v>
                </c:pt>
                <c:pt idx="25">
                  <c:v>1.5368073534801433E-06</c:v>
                </c:pt>
              </c:numCache>
            </c:numRef>
          </c:yVal>
          <c:smooth val="0"/>
        </c:ser>
        <c:axId val="21042996"/>
        <c:axId val="55169237"/>
      </c:scatterChart>
      <c:val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169237"/>
        <c:crosses val="autoZero"/>
        <c:crossBetween val="midCat"/>
        <c:dispUnits/>
      </c:valAx>
      <c:valAx>
        <c:axId val="551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0429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5"/>
          <c:w val="0.959"/>
          <c:h val="0.92"/>
        </c:manualLayout>
      </c:layout>
      <c:scatterChart>
        <c:scatterStyle val="line"/>
        <c:varyColors val="0"/>
        <c:ser>
          <c:idx val="0"/>
          <c:order val="0"/>
          <c:tx>
            <c:v>Infl (K)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0.01154956689124146</c:v>
                </c:pt>
                <c:pt idx="3">
                  <c:v>-0.00015934226443661478</c:v>
                </c:pt>
                <c:pt idx="4">
                  <c:v>-0.005931914315579483</c:v>
                </c:pt>
                <c:pt idx="5">
                  <c:v>-0.005751728444586763</c:v>
                </c:pt>
                <c:pt idx="6">
                  <c:v>-0.0026711090544716916</c:v>
                </c:pt>
                <c:pt idx="7">
                  <c:v>0.0002617240171969761</c:v>
                </c:pt>
                <c:pt idx="8">
                  <c:v>0.0015917322512382214</c:v>
                </c:pt>
                <c:pt idx="9">
                  <c:v>0.0014284576370598714</c:v>
                </c:pt>
                <c:pt idx="10">
                  <c:v>0.0006045639651941278</c:v>
                </c:pt>
                <c:pt idx="11">
                  <c:v>-0.00012133710392641994</c:v>
                </c:pt>
                <c:pt idx="12">
                  <c:v>-0.00042126879775828015</c:v>
                </c:pt>
                <c:pt idx="13">
                  <c:v>-0.000352348097083498</c:v>
                </c:pt>
                <c:pt idx="14">
                  <c:v>-0.0001347470938069215</c:v>
                </c:pt>
                <c:pt idx="15">
                  <c:v>4.410060444677047E-05</c:v>
                </c:pt>
                <c:pt idx="16">
                  <c:v>0.0001106001188248503</c:v>
                </c:pt>
                <c:pt idx="17">
                  <c:v>8.636418413798797E-05</c:v>
                </c:pt>
                <c:pt idx="18">
                  <c:v>2.9361308929623676E-05</c:v>
                </c:pt>
                <c:pt idx="19">
                  <c:v>-1.4399242931862E-05</c:v>
                </c:pt>
                <c:pt idx="20">
                  <c:v>-2.8796103983649145E-05</c:v>
                </c:pt>
                <c:pt idx="21">
                  <c:v>-2.102851166351721E-05</c:v>
                </c:pt>
                <c:pt idx="22">
                  <c:v>-6.215466068221845E-06</c:v>
                </c:pt>
                <c:pt idx="23">
                  <c:v>4.421470789219097E-06</c:v>
                </c:pt>
                <c:pt idx="24">
                  <c:v>7.4419426810059555E-06</c:v>
                </c:pt>
                <c:pt idx="25">
                  <c:v>5.084363596651464E-06</c:v>
                </c:pt>
              </c:numCache>
            </c:numRef>
          </c:yVal>
          <c:smooth val="0"/>
        </c:ser>
        <c:ser>
          <c:idx val="3"/>
          <c:order val="1"/>
          <c:tx>
            <c:v>Infl (PI)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'Spreadsheet for Figures 4-5'!$B$22:$AA$22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0.006684965760382645</c:v>
                </c:pt>
                <c:pt idx="3">
                  <c:v>0.0013448425128613746</c:v>
                </c:pt>
                <c:pt idx="4">
                  <c:v>-0.0017265530450926796</c:v>
                </c:pt>
                <c:pt idx="5">
                  <c:v>-0.0027461139832745864</c:v>
                </c:pt>
                <c:pt idx="6">
                  <c:v>-0.0024327088693518236</c:v>
                </c:pt>
                <c:pt idx="7">
                  <c:v>-0.0015449898894307813</c:v>
                </c:pt>
                <c:pt idx="8">
                  <c:v>-0.0006361505457619979</c:v>
                </c:pt>
                <c:pt idx="9">
                  <c:v>9.846741591663986E-06</c:v>
                </c:pt>
                <c:pt idx="10">
                  <c:v>0.0003298800546184113</c:v>
                </c:pt>
                <c:pt idx="11">
                  <c:v>0.00039058661562731915</c:v>
                </c:pt>
                <c:pt idx="12">
                  <c:v>0.00030340005416315004</c:v>
                </c:pt>
                <c:pt idx="13">
                  <c:v>0.00016853181266629968</c:v>
                </c:pt>
                <c:pt idx="14">
                  <c:v>5.0405075281515826E-05</c:v>
                </c:pt>
                <c:pt idx="15">
                  <c:v>-2.381885243297622E-05</c:v>
                </c:pt>
                <c:pt idx="16">
                  <c:v>-5.376654551194822E-05</c:v>
                </c:pt>
                <c:pt idx="17">
                  <c:v>-5.256753872019534E-05</c:v>
                </c:pt>
                <c:pt idx="18">
                  <c:v>-3.6155013874327755E-05</c:v>
                </c:pt>
                <c:pt idx="19">
                  <c:v>-1.7072457105377806E-05</c:v>
                </c:pt>
                <c:pt idx="20">
                  <c:v>-2.395317896184522E-06</c:v>
                </c:pt>
                <c:pt idx="21">
                  <c:v>5.663750340516138E-06</c:v>
                </c:pt>
                <c:pt idx="22">
                  <c:v>7.989281247047191E-06</c:v>
                </c:pt>
                <c:pt idx="23">
                  <c:v>6.748261445555637E-06</c:v>
                </c:pt>
                <c:pt idx="24">
                  <c:v>4.096844374817586E-06</c:v>
                </c:pt>
                <c:pt idx="25">
                  <c:v>1.5368073534801433E-06</c:v>
                </c:pt>
              </c:numCache>
            </c:numRef>
          </c:yVal>
          <c:smooth val="0"/>
        </c:ser>
        <c:ser>
          <c:idx val="1"/>
          <c:order val="2"/>
          <c:tx>
            <c:v>GDP gap (K)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1'!$B$34:$AA$34</c:f>
              <c:numCache>
                <c:ptCount val="26"/>
                <c:pt idx="0">
                  <c:v>0</c:v>
                </c:pt>
                <c:pt idx="1">
                  <c:v>0.009624639076034702</c:v>
                </c:pt>
                <c:pt idx="2">
                  <c:v>-0.004945104758381121</c:v>
                </c:pt>
                <c:pt idx="3">
                  <c:v>-0.004876869319467647</c:v>
                </c:pt>
                <c:pt idx="4">
                  <c:v>-0.002321476072330851</c:v>
                </c:pt>
                <c:pt idx="5">
                  <c:v>0.00017062930651807491</c:v>
                </c:pt>
                <c:pt idx="6">
                  <c:v>0.0013310654536943215</c:v>
                </c:pt>
                <c:pt idx="7">
                  <c:v>0.0012173918688664445</c:v>
                </c:pt>
                <c:pt idx="8">
                  <c:v>0.0005271595928676038</c:v>
                </c:pt>
                <c:pt idx="9">
                  <c:v>-9.138737777953676E-05</c:v>
                </c:pt>
                <c:pt idx="10">
                  <c:v>-0.00035301590543563026</c:v>
                </c:pt>
                <c:pt idx="11">
                  <c:v>-0.0003005002048281642</c:v>
                </c:pt>
                <c:pt idx="12">
                  <c:v>-0.00011809474850196435</c:v>
                </c:pt>
                <c:pt idx="13">
                  <c:v>3.452246228175113E-05</c:v>
                </c:pt>
                <c:pt idx="14">
                  <c:v>9.289512612943658E-05</c:v>
                </c:pt>
                <c:pt idx="15">
                  <c:v>7.379151384092009E-05</c:v>
                </c:pt>
                <c:pt idx="16">
                  <c:v>2.5886770614639167E-05</c:v>
                </c:pt>
                <c:pt idx="17">
                  <c:v>-1.1517319266742397E-05</c:v>
                </c:pt>
                <c:pt idx="18">
                  <c:v>-2.4233247805249702E-05</c:v>
                </c:pt>
                <c:pt idx="19">
                  <c:v>-1.79970687242965E-05</c:v>
                </c:pt>
                <c:pt idx="20">
                  <c:v>-5.5253829954790885E-06</c:v>
                </c:pt>
                <c:pt idx="21">
                  <c:v>3.582324905104038E-06</c:v>
                </c:pt>
                <c:pt idx="22">
                  <c:v>6.27433668192243E-06</c:v>
                </c:pt>
                <c:pt idx="23">
                  <c:v>4.359339663905109E-06</c:v>
                </c:pt>
                <c:pt idx="24">
                  <c:v>1.1361606252669497E-06</c:v>
                </c:pt>
                <c:pt idx="25">
                  <c:v>-1.0659164026136532E-06</c:v>
                </c:pt>
              </c:numCache>
            </c:numRef>
          </c:yVal>
          <c:smooth val="0"/>
        </c:ser>
        <c:ser>
          <c:idx val="2"/>
          <c:order val="3"/>
          <c:tx>
            <c:v>GDP gap (PI)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'Spreadsheet for Figures 4-5'!$B$34:$AA$34</c:f>
              <c:numCache>
                <c:ptCount val="26"/>
                <c:pt idx="0">
                  <c:v>0</c:v>
                </c:pt>
                <c:pt idx="1">
                  <c:v>0.0055708048003188715</c:v>
                </c:pt>
                <c:pt idx="2">
                  <c:v>-0.0016647003061079867</c:v>
                </c:pt>
                <c:pt idx="3">
                  <c:v>-0.0019991452512690177</c:v>
                </c:pt>
                <c:pt idx="4">
                  <c:v>-0.0015690312172727812</c:v>
                </c:pt>
                <c:pt idx="5">
                  <c:v>-0.000883043231426805</c:v>
                </c:pt>
                <c:pt idx="6">
                  <c:v>-0.000273862878958299</c:v>
                </c:pt>
                <c:pt idx="7">
                  <c:v>0.00011362033246995158</c:v>
                </c:pt>
                <c:pt idx="8">
                  <c:v>0.0002732683454129834</c:v>
                </c:pt>
                <c:pt idx="9">
                  <c:v>0.0002707972365603457</c:v>
                </c:pt>
                <c:pt idx="10">
                  <c:v>0.0001880388236880045</c:v>
                </c:pt>
                <c:pt idx="11">
                  <c:v>9.008895548464265E-05</c:v>
                </c:pt>
                <c:pt idx="12">
                  <c:v>1.4026488405143134E-05</c:v>
                </c:pt>
                <c:pt idx="13">
                  <c:v>-2.82173583071084E-05</c:v>
                </c:pt>
                <c:pt idx="14">
                  <c:v>-4.085115644410008E-05</c:v>
                </c:pt>
                <c:pt idx="15">
                  <c:v>-3.4880928531114544E-05</c:v>
                </c:pt>
                <c:pt idx="16">
                  <c:v>-2.140354586171374E-05</c:v>
                </c:pt>
                <c:pt idx="17">
                  <c:v>-8.226017411528332E-06</c:v>
                </c:pt>
                <c:pt idx="18">
                  <c:v>8.375840635538884E-07</c:v>
                </c:pt>
                <c:pt idx="19">
                  <c:v>5.1175174696602066E-06</c:v>
                </c:pt>
                <c:pt idx="20">
                  <c:v>5.718039717011755E-06</c:v>
                </c:pt>
                <c:pt idx="21">
                  <c:v>4.2982676732767264E-06</c:v>
                </c:pt>
                <c:pt idx="22">
                  <c:v>2.295611924232096E-06</c:v>
                </c:pt>
                <c:pt idx="23">
                  <c:v>6.042700409941515E-07</c:v>
                </c:pt>
                <c:pt idx="24">
                  <c:v>-4.2196203910873477E-07</c:v>
                </c:pt>
                <c:pt idx="25">
                  <c:v>-8.053506861368103E-07</c:v>
                </c:pt>
              </c:numCache>
            </c:numRef>
          </c:yVal>
          <c:smooth val="0"/>
        </c:ser>
        <c:axId val="26761086"/>
        <c:axId val="39523183"/>
      </c:scatterChart>
      <c:valAx>
        <c:axId val="2676108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3183"/>
        <c:crossesAt val="0"/>
        <c:crossBetween val="midCat"/>
        <c:dispUnits/>
      </c:valAx>
      <c:valAx>
        <c:axId val="39523183"/>
        <c:scaling>
          <c:orientation val="minMax"/>
          <c:max val="0.015"/>
          <c:min val="-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10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9"/>
          <c:y val="0.17675"/>
          <c:w val="0.1705"/>
          <c:h val="0.15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Keynesian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'NK Spreadsheet for Figs 6-7'!$B$33:$AA$33</c:f>
              <c:numCache>
                <c:ptCount val="26"/>
                <c:pt idx="0">
                  <c:v>0.045</c:v>
                </c:pt>
                <c:pt idx="1">
                  <c:v>0.019013474494706077</c:v>
                </c:pt>
                <c:pt idx="2">
                  <c:v>0.006414292029775351</c:v>
                </c:pt>
                <c:pt idx="3">
                  <c:v>0.007242220099235641</c:v>
                </c:pt>
                <c:pt idx="4">
                  <c:v>0.014308144967732559</c:v>
                </c:pt>
                <c:pt idx="5">
                  <c:v>0.020778212437944373</c:v>
                </c:pt>
                <c:pt idx="6">
                  <c:v>0.02360328107881467</c:v>
                </c:pt>
                <c:pt idx="7">
                  <c:v>0.023149409997934203</c:v>
                </c:pt>
                <c:pt idx="8">
                  <c:v>0.021288119612567026</c:v>
                </c:pt>
                <c:pt idx="9">
                  <c:v>0.019687213590781953</c:v>
                </c:pt>
                <c:pt idx="10">
                  <c:v>0.019048935171309924</c:v>
                </c:pt>
                <c:pt idx="11">
                  <c:v>0.019224057000868152</c:v>
                </c:pt>
                <c:pt idx="12">
                  <c:v>0.0197146533857798</c:v>
                </c:pt>
                <c:pt idx="13">
                  <c:v>0.02010805958190816</c:v>
                </c:pt>
                <c:pt idx="14">
                  <c:v>0.02024863227869587</c:v>
                </c:pt>
                <c:pt idx="15">
                  <c:v>0.020189814664793967</c:v>
                </c:pt>
                <c:pt idx="16">
                  <c:v>0.02006182857917509</c:v>
                </c:pt>
                <c:pt idx="17">
                  <c:v>0.019965719781639316</c:v>
                </c:pt>
                <c:pt idx="18">
                  <c:v>0.019935468365942566</c:v>
                </c:pt>
                <c:pt idx="19">
                  <c:v>0.01995385812926848</c:v>
                </c:pt>
                <c:pt idx="20">
                  <c:v>0.019987016502476817</c:v>
                </c:pt>
                <c:pt idx="21">
                  <c:v>0.020010338241064105</c:v>
                </c:pt>
                <c:pt idx="22">
                  <c:v>0.020016630022269992</c:v>
                </c:pt>
                <c:pt idx="23">
                  <c:v>0.020011139301688324</c:v>
                </c:pt>
                <c:pt idx="24">
                  <c:v>0.020002608808677106</c:v>
                </c:pt>
                <c:pt idx="25">
                  <c:v>0.019996988671258747</c:v>
                </c:pt>
              </c:numCache>
            </c:numRef>
          </c:xVal>
          <c:yVal>
            <c:numRef>
              <c:f>'NK Spreadsheet for Figs 6-7'!$B$22:$AA$22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0.010394610202117386</c:v>
                </c:pt>
                <c:pt idx="3">
                  <c:v>0.02063158828914855</c:v>
                </c:pt>
                <c:pt idx="4">
                  <c:v>0.025418906104879836</c:v>
                </c:pt>
                <c:pt idx="5">
                  <c:v>0.02498619506534671</c:v>
                </c:pt>
                <c:pt idx="6">
                  <c:v>0.022181812557495423</c:v>
                </c:pt>
                <c:pt idx="7">
                  <c:v>0.01964959384722148</c:v>
                </c:pt>
                <c:pt idx="8">
                  <c:v>0.018565032924436512</c:v>
                </c:pt>
                <c:pt idx="9">
                  <c:v>0.018767268617190535</c:v>
                </c:pt>
                <c:pt idx="10">
                  <c:v>0.01950874887228103</c:v>
                </c:pt>
                <c:pt idx="11">
                  <c:v>0.02013480036761418</c:v>
                </c:pt>
                <c:pt idx="12">
                  <c:v>0.02037777738345637</c:v>
                </c:pt>
                <c:pt idx="13">
                  <c:v>0.02030302733741063</c:v>
                </c:pt>
                <c:pt idx="14">
                  <c:v>0.020108289835933317</c:v>
                </c:pt>
                <c:pt idx="15">
                  <c:v>0.019954692006474484</c:v>
                </c:pt>
                <c:pt idx="16">
                  <c:v>0.01990142013729765</c:v>
                </c:pt>
                <c:pt idx="17">
                  <c:v>0.01992597863694405</c:v>
                </c:pt>
                <c:pt idx="18">
                  <c:v>0.01997670140576137</c:v>
                </c:pt>
                <c:pt idx="19">
                  <c:v>0.020014163356417078</c:v>
                </c:pt>
                <c:pt idx="20">
                  <c:v>0.02002553842636419</c:v>
                </c:pt>
                <c:pt idx="21">
                  <c:v>0.02001796261197511</c:v>
                </c:pt>
                <c:pt idx="22">
                  <c:v>0.020004846009220156</c:v>
                </c:pt>
                <c:pt idx="23">
                  <c:v>0.019995770995162074</c:v>
                </c:pt>
                <c:pt idx="24">
                  <c:v>0.0199934297760525</c:v>
                </c:pt>
                <c:pt idx="25">
                  <c:v>0.019995671363207845</c:v>
                </c:pt>
              </c:numCache>
            </c:numRef>
          </c:yVal>
          <c:smooth val="0"/>
        </c:ser>
        <c:ser>
          <c:idx val="1"/>
          <c:order val="1"/>
          <c:tx>
            <c:v>Perm. Inc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'NC Spreadsheet for Figs 6-7'!$B$33:$AA$33</c:f>
              <c:numCache>
                <c:ptCount val="26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0.04499999999999954</c:v>
                </c:pt>
                <c:pt idx="4">
                  <c:v>0.045</c:v>
                </c:pt>
                <c:pt idx="5">
                  <c:v>0.045</c:v>
                </c:pt>
                <c:pt idx="6">
                  <c:v>0.045</c:v>
                </c:pt>
                <c:pt idx="7">
                  <c:v>0.045</c:v>
                </c:pt>
                <c:pt idx="8">
                  <c:v>0.045</c:v>
                </c:pt>
                <c:pt idx="9">
                  <c:v>0.045</c:v>
                </c:pt>
                <c:pt idx="10">
                  <c:v>0.045</c:v>
                </c:pt>
                <c:pt idx="11">
                  <c:v>0.045</c:v>
                </c:pt>
                <c:pt idx="12">
                  <c:v>0.045</c:v>
                </c:pt>
                <c:pt idx="13">
                  <c:v>0.045</c:v>
                </c:pt>
                <c:pt idx="14">
                  <c:v>0.045</c:v>
                </c:pt>
                <c:pt idx="15">
                  <c:v>0.045</c:v>
                </c:pt>
                <c:pt idx="16">
                  <c:v>0.045</c:v>
                </c:pt>
                <c:pt idx="17">
                  <c:v>0.045</c:v>
                </c:pt>
                <c:pt idx="18">
                  <c:v>0.045000000000000456</c:v>
                </c:pt>
                <c:pt idx="19">
                  <c:v>0.045</c:v>
                </c:pt>
                <c:pt idx="20">
                  <c:v>0.045</c:v>
                </c:pt>
                <c:pt idx="21">
                  <c:v>0.045</c:v>
                </c:pt>
                <c:pt idx="22">
                  <c:v>0.045</c:v>
                </c:pt>
                <c:pt idx="23">
                  <c:v>0.045000000000000456</c:v>
                </c:pt>
                <c:pt idx="24">
                  <c:v>0.045</c:v>
                </c:pt>
                <c:pt idx="25">
                  <c:v>0.045</c:v>
                </c:pt>
              </c:numCache>
            </c:numRef>
          </c:xVal>
          <c:yVal>
            <c:numRef>
              <c:f>'NC Spreadsheet for Figs 6-7'!$B$22:$AA$22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0.02000000000000018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0.01999999999999982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</c:numCache>
            </c:numRef>
          </c:yVal>
          <c:smooth val="0"/>
        </c:ser>
        <c:axId val="20164328"/>
        <c:axId val="47261225"/>
      </c:scatterChart>
      <c:valAx>
        <c:axId val="2016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261225"/>
        <c:crosses val="autoZero"/>
        <c:crossBetween val="midCat"/>
        <c:dispUnits/>
      </c:valAx>
      <c:val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.00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1643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5"/>
          <c:w val="0.959"/>
          <c:h val="0.92"/>
        </c:manualLayout>
      </c:layout>
      <c:scatterChart>
        <c:scatterStyle val="line"/>
        <c:varyColors val="0"/>
        <c:ser>
          <c:idx val="0"/>
          <c:order val="0"/>
          <c:tx>
            <c:v>Infl (NK)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'NK Spreadsheet for Figs 6-7'!$B$22:$AA$22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0.010394610202117386</c:v>
                </c:pt>
                <c:pt idx="3">
                  <c:v>0.02063158828914855</c:v>
                </c:pt>
                <c:pt idx="4">
                  <c:v>0.025418906104879836</c:v>
                </c:pt>
                <c:pt idx="5">
                  <c:v>0.02498619506534671</c:v>
                </c:pt>
                <c:pt idx="6">
                  <c:v>0.022181812557495423</c:v>
                </c:pt>
                <c:pt idx="7">
                  <c:v>0.01964959384722148</c:v>
                </c:pt>
                <c:pt idx="8">
                  <c:v>0.018565032924436512</c:v>
                </c:pt>
                <c:pt idx="9">
                  <c:v>0.018767268617190535</c:v>
                </c:pt>
                <c:pt idx="10">
                  <c:v>0.01950874887228103</c:v>
                </c:pt>
                <c:pt idx="11">
                  <c:v>0.02013480036761418</c:v>
                </c:pt>
                <c:pt idx="12">
                  <c:v>0.02037777738345637</c:v>
                </c:pt>
                <c:pt idx="13">
                  <c:v>0.02030302733741063</c:v>
                </c:pt>
                <c:pt idx="14">
                  <c:v>0.020108289835933317</c:v>
                </c:pt>
                <c:pt idx="15">
                  <c:v>0.019954692006474484</c:v>
                </c:pt>
                <c:pt idx="16">
                  <c:v>0.01990142013729765</c:v>
                </c:pt>
                <c:pt idx="17">
                  <c:v>0.01992597863694405</c:v>
                </c:pt>
                <c:pt idx="18">
                  <c:v>0.01997670140576137</c:v>
                </c:pt>
                <c:pt idx="19">
                  <c:v>0.020014163356417078</c:v>
                </c:pt>
                <c:pt idx="20">
                  <c:v>0.02002553842636419</c:v>
                </c:pt>
                <c:pt idx="21">
                  <c:v>0.02001796261197511</c:v>
                </c:pt>
                <c:pt idx="22">
                  <c:v>0.020004846009220156</c:v>
                </c:pt>
                <c:pt idx="23">
                  <c:v>0.019995770995162074</c:v>
                </c:pt>
                <c:pt idx="24">
                  <c:v>0.0199934297760525</c:v>
                </c:pt>
                <c:pt idx="25">
                  <c:v>0.019995671363207845</c:v>
                </c:pt>
              </c:numCache>
            </c:numRef>
          </c:yVal>
          <c:smooth val="0"/>
        </c:ser>
        <c:ser>
          <c:idx val="3"/>
          <c:order val="1"/>
          <c:tx>
            <c:v>Infl (NC)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'NC Spreadsheet for Figs 6-7'!$B$22:$AA$22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0.02000000000000018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0.01999999999999982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</c:numCache>
            </c:numRef>
          </c:yVal>
          <c:smooth val="0"/>
        </c:ser>
        <c:ser>
          <c:idx val="1"/>
          <c:order val="2"/>
          <c:tx>
            <c:v>GDP gap (NK)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'NK Spreadsheet for Figs 6-7'!$B$34:$AA$34</c:f>
              <c:numCache>
                <c:ptCount val="26"/>
                <c:pt idx="0">
                  <c:v>0</c:v>
                </c:pt>
                <c:pt idx="1">
                  <c:v>0.008662175168431308</c:v>
                </c:pt>
                <c:pt idx="2">
                  <c:v>0.01286190265674155</c:v>
                </c:pt>
                <c:pt idx="3">
                  <c:v>0.012585926633588118</c:v>
                </c:pt>
                <c:pt idx="4">
                  <c:v>0.010230618344089146</c:v>
                </c:pt>
                <c:pt idx="5">
                  <c:v>0.008073929187351876</c:v>
                </c:pt>
                <c:pt idx="6">
                  <c:v>0.007132239640395109</c:v>
                </c:pt>
                <c:pt idx="7">
                  <c:v>0.007283530000688598</c:v>
                </c:pt>
                <c:pt idx="8">
                  <c:v>0.007903960129144325</c:v>
                </c:pt>
                <c:pt idx="9">
                  <c:v>0.008437595469739349</c:v>
                </c:pt>
                <c:pt idx="10">
                  <c:v>0.00865035494289669</c:v>
                </c:pt>
                <c:pt idx="11">
                  <c:v>0.008591980999710615</c:v>
                </c:pt>
                <c:pt idx="12">
                  <c:v>0.008428448871406733</c:v>
                </c:pt>
                <c:pt idx="13">
                  <c:v>0.008297313472697278</c:v>
                </c:pt>
                <c:pt idx="14">
                  <c:v>0.008250455907101375</c:v>
                </c:pt>
                <c:pt idx="15">
                  <c:v>0.00827006177840201</c:v>
                </c:pt>
                <c:pt idx="16">
                  <c:v>0.008312723806941636</c:v>
                </c:pt>
                <c:pt idx="17">
                  <c:v>0.008344760072786894</c:v>
                </c:pt>
                <c:pt idx="18">
                  <c:v>0.008354843878019144</c:v>
                </c:pt>
                <c:pt idx="19">
                  <c:v>0.008348713956910506</c:v>
                </c:pt>
                <c:pt idx="20">
                  <c:v>0.008337661165841061</c:v>
                </c:pt>
                <c:pt idx="21">
                  <c:v>0.00832988725297863</c:v>
                </c:pt>
                <c:pt idx="22">
                  <c:v>0.008327789992576669</c:v>
                </c:pt>
                <c:pt idx="23">
                  <c:v>0.00832962023277056</c:v>
                </c:pt>
                <c:pt idx="24">
                  <c:v>0.008332463730440965</c:v>
                </c:pt>
                <c:pt idx="25">
                  <c:v>0.008334337109580417</c:v>
                </c:pt>
              </c:numCache>
            </c:numRef>
          </c:yVal>
          <c:smooth val="0"/>
        </c:ser>
        <c:ser>
          <c:idx val="2"/>
          <c:order val="3"/>
          <c:tx>
            <c:v>GDP gap (NC)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'NC Spreadsheet for Figs 6-7'!$B$34:$AA$34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1.515678610317445E-16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-1.515678610317445E-16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-1.515678610317445E-16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22697842"/>
        <c:axId val="2953987"/>
      </c:scatterChart>
      <c:valAx>
        <c:axId val="22697842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3987"/>
        <c:crossesAt val="0"/>
        <c:crossBetween val="midCat"/>
        <c:dispUnits/>
      </c:valAx>
      <c:valAx>
        <c:axId val="2953987"/>
        <c:scaling>
          <c:orientation val="minMax"/>
          <c:max val="0.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978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05375"/>
          <c:w val="0.1705"/>
          <c:h val="0.15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0.46975</cdr:y>
    </cdr:from>
    <cdr:to>
      <cdr:x>0.63275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278130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0.46175</cdr:x>
      <cdr:y>0.5255</cdr:y>
    </cdr:from>
    <cdr:to>
      <cdr:x>0.518</cdr:x>
      <cdr:y>0.568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311467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Shock</a:t>
          </a:r>
        </a:p>
      </cdr:txBody>
    </cdr:sp>
  </cdr:relSizeAnchor>
  <cdr:relSizeAnchor xmlns:cdr="http://schemas.openxmlformats.org/drawingml/2006/chartDrawing">
    <cdr:from>
      <cdr:x>0.5675</cdr:x>
      <cdr:y>0.51175</cdr:y>
    </cdr:from>
    <cdr:to>
      <cdr:x>0.6615</cdr:x>
      <cdr:y>0.57975</cdr:y>
    </cdr:to>
    <cdr:sp>
      <cdr:nvSpPr>
        <cdr:cNvPr id="3" name="Line 3"/>
        <cdr:cNvSpPr>
          <a:spLocks/>
        </cdr:cNvSpPr>
      </cdr:nvSpPr>
      <cdr:spPr>
        <a:xfrm>
          <a:off x="4914900" y="3028950"/>
          <a:ext cx="819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0.3465</cdr:x>
      <cdr:y>0.57975</cdr:y>
    </cdr:from>
    <cdr:to>
      <cdr:x>0.6605</cdr:x>
      <cdr:y>0.5805</cdr:y>
    </cdr:to>
    <cdr:sp>
      <cdr:nvSpPr>
        <cdr:cNvPr id="4" name="Line 4"/>
        <cdr:cNvSpPr>
          <a:spLocks/>
        </cdr:cNvSpPr>
      </cdr:nvSpPr>
      <cdr:spPr>
        <a:xfrm flipH="1" flipV="1">
          <a:off x="3000375" y="3438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0.16575</cdr:y>
    </cdr:from>
    <cdr:to>
      <cdr:x>0.68175</cdr:x>
      <cdr:y>0.24625</cdr:y>
    </cdr:to>
    <cdr:sp>
      <cdr:nvSpPr>
        <cdr:cNvPr id="5" name="TextBox 5"/>
        <cdr:cNvSpPr txBox="1">
          <a:spLocks noChangeArrowheads="1"/>
        </cdr:cNvSpPr>
      </cdr:nvSpPr>
      <cdr:spPr>
        <a:xfrm>
          <a:off x="4914900" y="981075"/>
          <a:ext cx="9906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Start of Recovery</a:t>
          </a:r>
        </a:p>
      </cdr:txBody>
    </cdr:sp>
  </cdr:relSizeAnchor>
  <cdr:relSizeAnchor xmlns:cdr="http://schemas.openxmlformats.org/drawingml/2006/chartDrawing">
    <cdr:from>
      <cdr:x>0.31875</cdr:x>
      <cdr:y>0.1365</cdr:y>
    </cdr:from>
    <cdr:to>
      <cdr:x>0.80875</cdr:x>
      <cdr:y>0.55725</cdr:y>
    </cdr:to>
    <cdr:sp>
      <cdr:nvSpPr>
        <cdr:cNvPr id="6" name="Line 6"/>
        <cdr:cNvSpPr>
          <a:spLocks/>
        </cdr:cNvSpPr>
      </cdr:nvSpPr>
      <cdr:spPr>
        <a:xfrm flipV="1">
          <a:off x="2762250" y="809625"/>
          <a:ext cx="424815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0.644</cdr:y>
    </cdr:from>
    <cdr:to>
      <cdr:x>0.34075</cdr:x>
      <cdr:y>0.69325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3819525"/>
          <a:ext cx="7239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Inflation</a:t>
          </a:r>
        </a:p>
      </cdr:txBody>
    </cdr:sp>
  </cdr:relSizeAnchor>
  <cdr:relSizeAnchor xmlns:cdr="http://schemas.openxmlformats.org/drawingml/2006/chartDrawing">
    <cdr:from>
      <cdr:x>0.13975</cdr:x>
      <cdr:y>0.62025</cdr:y>
    </cdr:from>
    <cdr:to>
      <cdr:x>0.231</cdr:x>
      <cdr:y>0.6695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3676650"/>
          <a:ext cx="790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GDP gap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0.463</cdr:y>
    </cdr:from>
    <cdr:to>
      <cdr:x>0.69975</cdr:x>
      <cdr:y>0.5055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274320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0.617</cdr:x>
      <cdr:y>0.50475</cdr:y>
    </cdr:from>
    <cdr:to>
      <cdr:x>0.648</cdr:x>
      <cdr:y>0.57325</cdr:y>
    </cdr:to>
    <cdr:sp>
      <cdr:nvSpPr>
        <cdr:cNvPr id="2" name="Line 3"/>
        <cdr:cNvSpPr>
          <a:spLocks/>
        </cdr:cNvSpPr>
      </cdr:nvSpPr>
      <cdr:spPr>
        <a:xfrm>
          <a:off x="5353050" y="2990850"/>
          <a:ext cx="2667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0.0805</cdr:y>
    </cdr:from>
    <cdr:to>
      <cdr:x>0.94675</cdr:x>
      <cdr:y>0.123</cdr:y>
    </cdr:to>
    <cdr:sp>
      <cdr:nvSpPr>
        <cdr:cNvPr id="3" name="TextBox 5"/>
        <cdr:cNvSpPr txBox="1">
          <a:spLocks noChangeArrowheads="1"/>
        </cdr:cNvSpPr>
      </cdr:nvSpPr>
      <cdr:spPr>
        <a:xfrm>
          <a:off x="6629400" y="476250"/>
          <a:ext cx="1581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New Keynesian Model</a:t>
          </a:r>
        </a:p>
      </cdr:txBody>
    </cdr:sp>
  </cdr:relSizeAnchor>
  <cdr:relSizeAnchor xmlns:cdr="http://schemas.openxmlformats.org/drawingml/2006/chartDrawing">
    <cdr:from>
      <cdr:x>0.69475</cdr:x>
      <cdr:y>0.27075</cdr:y>
    </cdr:from>
    <cdr:to>
      <cdr:x>0.82875</cdr:x>
      <cdr:y>0.34675</cdr:y>
    </cdr:to>
    <cdr:sp>
      <cdr:nvSpPr>
        <cdr:cNvPr id="4" name="TextBox 6"/>
        <cdr:cNvSpPr txBox="1">
          <a:spLocks noChangeArrowheads="1"/>
        </cdr:cNvSpPr>
      </cdr:nvSpPr>
      <cdr:spPr>
        <a:xfrm>
          <a:off x="6019800" y="1600200"/>
          <a:ext cx="11620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Perm. Inc. Hyp.
Model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0.72275</cdr:y>
    </cdr:from>
    <cdr:to>
      <cdr:x>0.85675</cdr:x>
      <cdr:y>0.76525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428625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0.798</cdr:x>
      <cdr:y>0.764</cdr:y>
    </cdr:from>
    <cdr:to>
      <cdr:x>0.8645</cdr:x>
      <cdr:y>0.84325</cdr:y>
    </cdr:to>
    <cdr:sp>
      <cdr:nvSpPr>
        <cdr:cNvPr id="2" name="Line 2"/>
        <cdr:cNvSpPr>
          <a:spLocks/>
        </cdr:cNvSpPr>
      </cdr:nvSpPr>
      <cdr:spPr>
        <a:xfrm>
          <a:off x="6915150" y="4524375"/>
          <a:ext cx="581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0.26325</cdr:x>
      <cdr:y>0.0985</cdr:y>
    </cdr:from>
    <cdr:to>
      <cdr:x>0.43675</cdr:x>
      <cdr:y>0.132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581025"/>
          <a:ext cx="1504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New Keynesian Model</a:t>
          </a:r>
        </a:p>
      </cdr:txBody>
    </cdr:sp>
  </cdr:relSizeAnchor>
  <cdr:relSizeAnchor xmlns:cdr="http://schemas.openxmlformats.org/drawingml/2006/chartDrawing">
    <cdr:from>
      <cdr:x>0.8295</cdr:x>
      <cdr:y>0.179</cdr:y>
    </cdr:from>
    <cdr:to>
      <cdr:x>0.94375</cdr:x>
      <cdr:y>0.255</cdr:y>
    </cdr:to>
    <cdr:sp>
      <cdr:nvSpPr>
        <cdr:cNvPr id="4" name="TextBox 4"/>
        <cdr:cNvSpPr txBox="1">
          <a:spLocks noChangeArrowheads="1"/>
        </cdr:cNvSpPr>
      </cdr:nvSpPr>
      <cdr:spPr>
        <a:xfrm>
          <a:off x="7191375" y="1057275"/>
          <a:ext cx="9906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Neoclassical
Model</a:t>
          </a:r>
        </a:p>
      </cdr:txBody>
    </cdr:sp>
  </cdr:relSizeAnchor>
  <cdr:relSizeAnchor xmlns:cdr="http://schemas.openxmlformats.org/drawingml/2006/chartDrawing">
    <cdr:from>
      <cdr:x>0.0965</cdr:x>
      <cdr:y>0.31225</cdr:y>
    </cdr:from>
    <cdr:to>
      <cdr:x>0.962</cdr:x>
      <cdr:y>0.31225</cdr:y>
    </cdr:to>
    <cdr:sp>
      <cdr:nvSpPr>
        <cdr:cNvPr id="5" name="Line 5"/>
        <cdr:cNvSpPr>
          <a:spLocks/>
        </cdr:cNvSpPr>
      </cdr:nvSpPr>
      <cdr:spPr>
        <a:xfrm>
          <a:off x="828675" y="1847850"/>
          <a:ext cx="7505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0.4535</cdr:x>
      <cdr:y>0.056</cdr:y>
    </cdr:from>
    <cdr:to>
      <cdr:x>0.45425</cdr:x>
      <cdr:y>0.84375</cdr:y>
    </cdr:to>
    <cdr:sp>
      <cdr:nvSpPr>
        <cdr:cNvPr id="6" name="Line 6"/>
        <cdr:cNvSpPr>
          <a:spLocks/>
        </cdr:cNvSpPr>
      </cdr:nvSpPr>
      <cdr:spPr>
        <a:xfrm flipH="1" flipV="1">
          <a:off x="3933825" y="323850"/>
          <a:ext cx="9525" cy="4676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="85" zoomScaleNormal="85" workbookViewId="0" topLeftCell="A1">
      <selection activeCell="C15" sqref="C15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>B3</f>
        <v>220</v>
      </c>
      <c r="D3" s="2">
        <f>C3</f>
        <v>220</v>
      </c>
      <c r="E3" s="2">
        <f aca="true" t="shared" si="0" ref="E3:X3">D3</f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aca="true" t="shared" si="1" ref="Y3:AA13">X3</f>
        <v>220</v>
      </c>
      <c r="Z3" s="2">
        <f t="shared" si="1"/>
        <v>220</v>
      </c>
      <c r="AA3" s="2">
        <f t="shared" si="1"/>
        <v>220</v>
      </c>
    </row>
    <row r="4" spans="1:27" ht="12.75">
      <c r="A4" s="5" t="s">
        <v>1</v>
      </c>
      <c r="B4" s="2">
        <v>0.9</v>
      </c>
      <c r="C4" s="2">
        <f aca="true" t="shared" si="2" ref="C4:D18">B4</f>
        <v>0.9</v>
      </c>
      <c r="D4" s="2">
        <f t="shared" si="2"/>
        <v>0.9</v>
      </c>
      <c r="E4" s="2">
        <f aca="true" t="shared" si="3" ref="E4:X4">D4</f>
        <v>0.9</v>
      </c>
      <c r="F4" s="2">
        <f t="shared" si="3"/>
        <v>0.9</v>
      </c>
      <c r="G4" s="2">
        <f t="shared" si="3"/>
        <v>0.9</v>
      </c>
      <c r="H4" s="2">
        <f t="shared" si="3"/>
        <v>0.9</v>
      </c>
      <c r="I4" s="2">
        <f t="shared" si="3"/>
        <v>0.9</v>
      </c>
      <c r="J4" s="2">
        <f t="shared" si="3"/>
        <v>0.9</v>
      </c>
      <c r="K4" s="2">
        <f t="shared" si="3"/>
        <v>0.9</v>
      </c>
      <c r="L4" s="2">
        <f t="shared" si="3"/>
        <v>0.9</v>
      </c>
      <c r="M4" s="2">
        <f t="shared" si="3"/>
        <v>0.9</v>
      </c>
      <c r="N4" s="2">
        <f t="shared" si="3"/>
        <v>0.9</v>
      </c>
      <c r="O4" s="2">
        <f t="shared" si="3"/>
        <v>0.9</v>
      </c>
      <c r="P4" s="2">
        <f t="shared" si="3"/>
        <v>0.9</v>
      </c>
      <c r="Q4" s="2">
        <f t="shared" si="3"/>
        <v>0.9</v>
      </c>
      <c r="R4" s="2">
        <f t="shared" si="3"/>
        <v>0.9</v>
      </c>
      <c r="S4" s="2">
        <f t="shared" si="3"/>
        <v>0.9</v>
      </c>
      <c r="T4" s="2">
        <f t="shared" si="3"/>
        <v>0.9</v>
      </c>
      <c r="U4" s="2">
        <f t="shared" si="3"/>
        <v>0.9</v>
      </c>
      <c r="V4" s="2">
        <f t="shared" si="3"/>
        <v>0.9</v>
      </c>
      <c r="W4" s="2">
        <f t="shared" si="3"/>
        <v>0.9</v>
      </c>
      <c r="X4" s="2">
        <f t="shared" si="3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t="shared" si="2"/>
        <v>1000</v>
      </c>
      <c r="D5" s="2">
        <f t="shared" si="2"/>
        <v>1000</v>
      </c>
      <c r="E5" s="2">
        <f aca="true" t="shared" si="4" ref="E5:X5">D5</f>
        <v>1000</v>
      </c>
      <c r="F5" s="2">
        <f t="shared" si="4"/>
        <v>1000</v>
      </c>
      <c r="G5" s="2">
        <f t="shared" si="4"/>
        <v>1000</v>
      </c>
      <c r="H5" s="2">
        <f t="shared" si="4"/>
        <v>1000</v>
      </c>
      <c r="I5" s="2">
        <f t="shared" si="4"/>
        <v>1000</v>
      </c>
      <c r="J5" s="2">
        <f t="shared" si="4"/>
        <v>1000</v>
      </c>
      <c r="K5" s="2">
        <f t="shared" si="4"/>
        <v>1000</v>
      </c>
      <c r="L5" s="2">
        <f t="shared" si="4"/>
        <v>1000</v>
      </c>
      <c r="M5" s="2">
        <f t="shared" si="4"/>
        <v>1000</v>
      </c>
      <c r="N5" s="2">
        <f t="shared" si="4"/>
        <v>1000</v>
      </c>
      <c r="O5" s="2">
        <f t="shared" si="4"/>
        <v>1000</v>
      </c>
      <c r="P5" s="2">
        <f t="shared" si="4"/>
        <v>1000</v>
      </c>
      <c r="Q5" s="2">
        <f t="shared" si="4"/>
        <v>1000</v>
      </c>
      <c r="R5" s="2">
        <f t="shared" si="4"/>
        <v>1000</v>
      </c>
      <c r="S5" s="2">
        <f t="shared" si="4"/>
        <v>1000</v>
      </c>
      <c r="T5" s="2">
        <f t="shared" si="4"/>
        <v>1000</v>
      </c>
      <c r="U5" s="2">
        <f t="shared" si="4"/>
        <v>1000</v>
      </c>
      <c r="V5" s="2">
        <f t="shared" si="4"/>
        <v>1000</v>
      </c>
      <c r="W5" s="2">
        <f t="shared" si="4"/>
        <v>1000</v>
      </c>
      <c r="X5" s="2">
        <f t="shared" si="4"/>
        <v>1000</v>
      </c>
      <c r="Y5" s="2">
        <f t="shared" si="1"/>
        <v>1000</v>
      </c>
      <c r="Z5" s="2">
        <f t="shared" si="1"/>
        <v>1000</v>
      </c>
      <c r="AA5" s="2">
        <f t="shared" si="1"/>
        <v>1000</v>
      </c>
    </row>
    <row r="6" spans="1:27" ht="12.75">
      <c r="A6" s="5" t="s">
        <v>3</v>
      </c>
      <c r="B6" s="2">
        <v>2000</v>
      </c>
      <c r="C6" s="2">
        <f t="shared" si="2"/>
        <v>2000</v>
      </c>
      <c r="D6" s="2">
        <f t="shared" si="2"/>
        <v>2000</v>
      </c>
      <c r="E6" s="2">
        <f aca="true" t="shared" si="5" ref="E6:X6">D6</f>
        <v>2000</v>
      </c>
      <c r="F6" s="2">
        <f t="shared" si="5"/>
        <v>2000</v>
      </c>
      <c r="G6" s="2">
        <f t="shared" si="5"/>
        <v>2000</v>
      </c>
      <c r="H6" s="2">
        <f t="shared" si="5"/>
        <v>2000</v>
      </c>
      <c r="I6" s="2">
        <f t="shared" si="5"/>
        <v>2000</v>
      </c>
      <c r="J6" s="2">
        <f t="shared" si="5"/>
        <v>2000</v>
      </c>
      <c r="K6" s="2">
        <f t="shared" si="5"/>
        <v>2000</v>
      </c>
      <c r="L6" s="2">
        <f t="shared" si="5"/>
        <v>2000</v>
      </c>
      <c r="M6" s="2">
        <f t="shared" si="5"/>
        <v>2000</v>
      </c>
      <c r="N6" s="2">
        <f t="shared" si="5"/>
        <v>2000</v>
      </c>
      <c r="O6" s="2">
        <f t="shared" si="5"/>
        <v>2000</v>
      </c>
      <c r="P6" s="2">
        <f t="shared" si="5"/>
        <v>2000</v>
      </c>
      <c r="Q6" s="2">
        <f t="shared" si="5"/>
        <v>2000</v>
      </c>
      <c r="R6" s="2">
        <f t="shared" si="5"/>
        <v>2000</v>
      </c>
      <c r="S6" s="2">
        <f t="shared" si="5"/>
        <v>2000</v>
      </c>
      <c r="T6" s="2">
        <f t="shared" si="5"/>
        <v>2000</v>
      </c>
      <c r="U6" s="2">
        <f t="shared" si="5"/>
        <v>2000</v>
      </c>
      <c r="V6" s="2">
        <f t="shared" si="5"/>
        <v>2000</v>
      </c>
      <c r="W6" s="2">
        <f t="shared" si="5"/>
        <v>2000</v>
      </c>
      <c r="X6" s="2">
        <f t="shared" si="5"/>
        <v>2000</v>
      </c>
      <c r="Y6" s="2">
        <f t="shared" si="1"/>
        <v>2000</v>
      </c>
      <c r="Z6" s="2">
        <f t="shared" si="1"/>
        <v>2000</v>
      </c>
      <c r="AA6" s="2">
        <f t="shared" si="1"/>
        <v>2000</v>
      </c>
    </row>
    <row r="7" spans="1:27" ht="12.75">
      <c r="A7" s="5" t="s">
        <v>4</v>
      </c>
      <c r="B7" s="2">
        <v>525</v>
      </c>
      <c r="C7" s="2">
        <f t="shared" si="2"/>
        <v>525</v>
      </c>
      <c r="D7" s="2">
        <f t="shared" si="2"/>
        <v>525</v>
      </c>
      <c r="E7" s="2">
        <f aca="true" t="shared" si="6" ref="E7:X7">D7</f>
        <v>525</v>
      </c>
      <c r="F7" s="2">
        <f t="shared" si="6"/>
        <v>525</v>
      </c>
      <c r="G7" s="2">
        <f t="shared" si="6"/>
        <v>525</v>
      </c>
      <c r="H7" s="2">
        <f t="shared" si="6"/>
        <v>525</v>
      </c>
      <c r="I7" s="2">
        <f t="shared" si="6"/>
        <v>525</v>
      </c>
      <c r="J7" s="2">
        <f t="shared" si="6"/>
        <v>525</v>
      </c>
      <c r="K7" s="2">
        <f t="shared" si="6"/>
        <v>525</v>
      </c>
      <c r="L7" s="2">
        <f t="shared" si="6"/>
        <v>525</v>
      </c>
      <c r="M7" s="2">
        <f t="shared" si="6"/>
        <v>525</v>
      </c>
      <c r="N7" s="2">
        <f t="shared" si="6"/>
        <v>525</v>
      </c>
      <c r="O7" s="2">
        <f t="shared" si="6"/>
        <v>525</v>
      </c>
      <c r="P7" s="2">
        <f t="shared" si="6"/>
        <v>525</v>
      </c>
      <c r="Q7" s="2">
        <f t="shared" si="6"/>
        <v>525</v>
      </c>
      <c r="R7" s="2">
        <f t="shared" si="6"/>
        <v>525</v>
      </c>
      <c r="S7" s="2">
        <f t="shared" si="6"/>
        <v>525</v>
      </c>
      <c r="T7" s="2">
        <f t="shared" si="6"/>
        <v>525</v>
      </c>
      <c r="U7" s="2">
        <f t="shared" si="6"/>
        <v>525</v>
      </c>
      <c r="V7" s="2">
        <f t="shared" si="6"/>
        <v>525</v>
      </c>
      <c r="W7" s="2">
        <f t="shared" si="6"/>
        <v>525</v>
      </c>
      <c r="X7" s="2">
        <f t="shared" si="6"/>
        <v>525</v>
      </c>
      <c r="Y7" s="2">
        <f t="shared" si="1"/>
        <v>525</v>
      </c>
      <c r="Z7" s="2">
        <f t="shared" si="1"/>
        <v>525</v>
      </c>
      <c r="AA7" s="2">
        <f t="shared" si="1"/>
        <v>525</v>
      </c>
    </row>
    <row r="8" spans="1:27" ht="12.75">
      <c r="A8" s="5" t="s">
        <v>5</v>
      </c>
      <c r="B8" s="2">
        <v>0.1</v>
      </c>
      <c r="C8" s="2">
        <f t="shared" si="2"/>
        <v>0.1</v>
      </c>
      <c r="D8" s="2">
        <f t="shared" si="2"/>
        <v>0.1</v>
      </c>
      <c r="E8" s="2">
        <f aca="true" t="shared" si="7" ref="E8:X8">D8</f>
        <v>0.1</v>
      </c>
      <c r="F8" s="2">
        <f t="shared" si="7"/>
        <v>0.1</v>
      </c>
      <c r="G8" s="2">
        <f t="shared" si="7"/>
        <v>0.1</v>
      </c>
      <c r="H8" s="2">
        <f t="shared" si="7"/>
        <v>0.1</v>
      </c>
      <c r="I8" s="2">
        <f t="shared" si="7"/>
        <v>0.1</v>
      </c>
      <c r="J8" s="2">
        <f t="shared" si="7"/>
        <v>0.1</v>
      </c>
      <c r="K8" s="2">
        <f t="shared" si="7"/>
        <v>0.1</v>
      </c>
      <c r="L8" s="2">
        <f t="shared" si="7"/>
        <v>0.1</v>
      </c>
      <c r="M8" s="2">
        <f t="shared" si="7"/>
        <v>0.1</v>
      </c>
      <c r="N8" s="2">
        <f t="shared" si="7"/>
        <v>0.1</v>
      </c>
      <c r="O8" s="2">
        <f t="shared" si="7"/>
        <v>0.1</v>
      </c>
      <c r="P8" s="2">
        <f t="shared" si="7"/>
        <v>0.1</v>
      </c>
      <c r="Q8" s="2">
        <f t="shared" si="7"/>
        <v>0.1</v>
      </c>
      <c r="R8" s="2">
        <f t="shared" si="7"/>
        <v>0.1</v>
      </c>
      <c r="S8" s="2">
        <f t="shared" si="7"/>
        <v>0.1</v>
      </c>
      <c r="T8" s="2">
        <f t="shared" si="7"/>
        <v>0.1</v>
      </c>
      <c r="U8" s="2">
        <f t="shared" si="7"/>
        <v>0.1</v>
      </c>
      <c r="V8" s="2">
        <f t="shared" si="7"/>
        <v>0.1</v>
      </c>
      <c r="W8" s="2">
        <f t="shared" si="7"/>
        <v>0.1</v>
      </c>
      <c r="X8" s="2">
        <f t="shared" si="7"/>
        <v>0.1</v>
      </c>
      <c r="Y8" s="2">
        <f t="shared" si="1"/>
        <v>0.1</v>
      </c>
      <c r="Z8" s="2">
        <f t="shared" si="1"/>
        <v>0.1</v>
      </c>
      <c r="AA8" s="2">
        <f t="shared" si="1"/>
        <v>0.1</v>
      </c>
    </row>
    <row r="9" spans="1:27" ht="12.75">
      <c r="A9" s="5" t="s">
        <v>6</v>
      </c>
      <c r="B9" s="2">
        <v>500</v>
      </c>
      <c r="C9" s="2">
        <f t="shared" si="2"/>
        <v>500</v>
      </c>
      <c r="D9" s="2">
        <f t="shared" si="2"/>
        <v>500</v>
      </c>
      <c r="E9" s="2">
        <f aca="true" t="shared" si="8" ref="E9:X9">D9</f>
        <v>500</v>
      </c>
      <c r="F9" s="2">
        <f t="shared" si="8"/>
        <v>500</v>
      </c>
      <c r="G9" s="2">
        <f t="shared" si="8"/>
        <v>500</v>
      </c>
      <c r="H9" s="2">
        <f t="shared" si="8"/>
        <v>500</v>
      </c>
      <c r="I9" s="2">
        <f t="shared" si="8"/>
        <v>500</v>
      </c>
      <c r="J9" s="2">
        <f t="shared" si="8"/>
        <v>500</v>
      </c>
      <c r="K9" s="2">
        <f t="shared" si="8"/>
        <v>500</v>
      </c>
      <c r="L9" s="2">
        <f t="shared" si="8"/>
        <v>500</v>
      </c>
      <c r="M9" s="2">
        <f t="shared" si="8"/>
        <v>500</v>
      </c>
      <c r="N9" s="2">
        <f t="shared" si="8"/>
        <v>500</v>
      </c>
      <c r="O9" s="2">
        <f t="shared" si="8"/>
        <v>500</v>
      </c>
      <c r="P9" s="2">
        <f t="shared" si="8"/>
        <v>500</v>
      </c>
      <c r="Q9" s="2">
        <f t="shared" si="8"/>
        <v>500</v>
      </c>
      <c r="R9" s="2">
        <f t="shared" si="8"/>
        <v>500</v>
      </c>
      <c r="S9" s="2">
        <f t="shared" si="8"/>
        <v>500</v>
      </c>
      <c r="T9" s="2">
        <f t="shared" si="8"/>
        <v>500</v>
      </c>
      <c r="U9" s="2">
        <f t="shared" si="8"/>
        <v>500</v>
      </c>
      <c r="V9" s="2">
        <f t="shared" si="8"/>
        <v>500</v>
      </c>
      <c r="W9" s="2">
        <f t="shared" si="8"/>
        <v>500</v>
      </c>
      <c r="X9" s="2">
        <f t="shared" si="8"/>
        <v>500</v>
      </c>
      <c r="Y9" s="2">
        <f t="shared" si="1"/>
        <v>500</v>
      </c>
      <c r="Z9" s="2">
        <f t="shared" si="1"/>
        <v>500</v>
      </c>
      <c r="AA9" s="2">
        <f t="shared" si="1"/>
        <v>500</v>
      </c>
    </row>
    <row r="10" spans="1:27" ht="12.75">
      <c r="A10" s="5" t="s">
        <v>9</v>
      </c>
      <c r="B10" s="2">
        <v>0.1583</v>
      </c>
      <c r="C10" s="2">
        <f t="shared" si="2"/>
        <v>0.1583</v>
      </c>
      <c r="D10" s="2">
        <f t="shared" si="2"/>
        <v>0.1583</v>
      </c>
      <c r="E10" s="2">
        <f aca="true" t="shared" si="9" ref="E10:X10">D10</f>
        <v>0.1583</v>
      </c>
      <c r="F10" s="2">
        <f t="shared" si="9"/>
        <v>0.1583</v>
      </c>
      <c r="G10" s="2">
        <f t="shared" si="9"/>
        <v>0.1583</v>
      </c>
      <c r="H10" s="2">
        <f t="shared" si="9"/>
        <v>0.1583</v>
      </c>
      <c r="I10" s="2">
        <f t="shared" si="9"/>
        <v>0.1583</v>
      </c>
      <c r="J10" s="2">
        <f t="shared" si="9"/>
        <v>0.1583</v>
      </c>
      <c r="K10" s="2">
        <f t="shared" si="9"/>
        <v>0.1583</v>
      </c>
      <c r="L10" s="2">
        <f t="shared" si="9"/>
        <v>0.1583</v>
      </c>
      <c r="M10" s="2">
        <f t="shared" si="9"/>
        <v>0.1583</v>
      </c>
      <c r="N10" s="2">
        <f t="shared" si="9"/>
        <v>0.1583</v>
      </c>
      <c r="O10" s="2">
        <f t="shared" si="9"/>
        <v>0.1583</v>
      </c>
      <c r="P10" s="2">
        <f t="shared" si="9"/>
        <v>0.1583</v>
      </c>
      <c r="Q10" s="2">
        <f t="shared" si="9"/>
        <v>0.1583</v>
      </c>
      <c r="R10" s="2">
        <f t="shared" si="9"/>
        <v>0.1583</v>
      </c>
      <c r="S10" s="2">
        <f t="shared" si="9"/>
        <v>0.1583</v>
      </c>
      <c r="T10" s="2">
        <f t="shared" si="9"/>
        <v>0.1583</v>
      </c>
      <c r="U10" s="2">
        <f t="shared" si="9"/>
        <v>0.1583</v>
      </c>
      <c r="V10" s="2">
        <f t="shared" si="9"/>
        <v>0.1583</v>
      </c>
      <c r="W10" s="2">
        <f t="shared" si="9"/>
        <v>0.1583</v>
      </c>
      <c r="X10" s="2">
        <f t="shared" si="9"/>
        <v>0.1583</v>
      </c>
      <c r="Y10" s="2">
        <f t="shared" si="1"/>
        <v>0.1583</v>
      </c>
      <c r="Z10" s="2">
        <f t="shared" si="1"/>
        <v>0.1583</v>
      </c>
      <c r="AA10" s="2">
        <f t="shared" si="1"/>
        <v>0.1583</v>
      </c>
    </row>
    <row r="11" spans="1:27" ht="12.75">
      <c r="A11" s="5" t="s">
        <v>10</v>
      </c>
      <c r="B11" s="2">
        <v>1000</v>
      </c>
      <c r="C11" s="2">
        <f t="shared" si="2"/>
        <v>1000</v>
      </c>
      <c r="D11" s="2">
        <f t="shared" si="2"/>
        <v>1000</v>
      </c>
      <c r="E11" s="2">
        <f aca="true" t="shared" si="10" ref="E11:X11">D11</f>
        <v>1000</v>
      </c>
      <c r="F11" s="2">
        <f t="shared" si="10"/>
        <v>1000</v>
      </c>
      <c r="G11" s="2">
        <f t="shared" si="10"/>
        <v>1000</v>
      </c>
      <c r="H11" s="2">
        <f t="shared" si="10"/>
        <v>1000</v>
      </c>
      <c r="I11" s="2">
        <f t="shared" si="10"/>
        <v>1000</v>
      </c>
      <c r="J11" s="2">
        <f t="shared" si="10"/>
        <v>1000</v>
      </c>
      <c r="K11" s="2">
        <f t="shared" si="10"/>
        <v>1000</v>
      </c>
      <c r="L11" s="2">
        <f t="shared" si="10"/>
        <v>1000</v>
      </c>
      <c r="M11" s="2">
        <f t="shared" si="10"/>
        <v>1000</v>
      </c>
      <c r="N11" s="2">
        <f t="shared" si="10"/>
        <v>1000</v>
      </c>
      <c r="O11" s="2">
        <f t="shared" si="10"/>
        <v>1000</v>
      </c>
      <c r="P11" s="2">
        <f t="shared" si="10"/>
        <v>1000</v>
      </c>
      <c r="Q11" s="2">
        <f t="shared" si="10"/>
        <v>1000</v>
      </c>
      <c r="R11" s="2">
        <f t="shared" si="10"/>
        <v>1000</v>
      </c>
      <c r="S11" s="2">
        <f t="shared" si="10"/>
        <v>1000</v>
      </c>
      <c r="T11" s="2">
        <f t="shared" si="10"/>
        <v>1000</v>
      </c>
      <c r="U11" s="2">
        <f t="shared" si="10"/>
        <v>1000</v>
      </c>
      <c r="V11" s="2">
        <f t="shared" si="10"/>
        <v>1000</v>
      </c>
      <c r="W11" s="2">
        <f t="shared" si="10"/>
        <v>1000</v>
      </c>
      <c r="X11" s="2">
        <f t="shared" si="10"/>
        <v>1000</v>
      </c>
      <c r="Y11" s="2">
        <f t="shared" si="1"/>
        <v>1000</v>
      </c>
      <c r="Z11" s="2">
        <f t="shared" si="1"/>
        <v>1000</v>
      </c>
      <c r="AA11" s="2">
        <f t="shared" si="1"/>
        <v>1000</v>
      </c>
    </row>
    <row r="12" spans="1:27" ht="12.75">
      <c r="A12" s="5" t="s">
        <v>26</v>
      </c>
      <c r="B12" s="2">
        <v>0.5</v>
      </c>
      <c r="C12" s="2">
        <f t="shared" si="2"/>
        <v>0.5</v>
      </c>
      <c r="D12" s="2">
        <f t="shared" si="2"/>
        <v>0.5</v>
      </c>
      <c r="E12" s="2">
        <f aca="true" t="shared" si="11" ref="E12:X12">D12</f>
        <v>0.5</v>
      </c>
      <c r="F12" s="2">
        <f t="shared" si="11"/>
        <v>0.5</v>
      </c>
      <c r="G12" s="2">
        <f t="shared" si="11"/>
        <v>0.5</v>
      </c>
      <c r="H12" s="2">
        <f t="shared" si="11"/>
        <v>0.5</v>
      </c>
      <c r="I12" s="2">
        <f t="shared" si="11"/>
        <v>0.5</v>
      </c>
      <c r="J12" s="2">
        <f t="shared" si="11"/>
        <v>0.5</v>
      </c>
      <c r="K12" s="2">
        <f t="shared" si="11"/>
        <v>0.5</v>
      </c>
      <c r="L12" s="2">
        <f t="shared" si="11"/>
        <v>0.5</v>
      </c>
      <c r="M12" s="2">
        <f t="shared" si="11"/>
        <v>0.5</v>
      </c>
      <c r="N12" s="2">
        <f t="shared" si="11"/>
        <v>0.5</v>
      </c>
      <c r="O12" s="2">
        <f t="shared" si="11"/>
        <v>0.5</v>
      </c>
      <c r="P12" s="2">
        <f t="shared" si="11"/>
        <v>0.5</v>
      </c>
      <c r="Q12" s="2">
        <f t="shared" si="11"/>
        <v>0.5</v>
      </c>
      <c r="R12" s="2">
        <f t="shared" si="11"/>
        <v>0.5</v>
      </c>
      <c r="S12" s="2">
        <f t="shared" si="11"/>
        <v>0.5</v>
      </c>
      <c r="T12" s="2">
        <f t="shared" si="11"/>
        <v>0.5</v>
      </c>
      <c r="U12" s="2">
        <f t="shared" si="11"/>
        <v>0.5</v>
      </c>
      <c r="V12" s="2">
        <f t="shared" si="11"/>
        <v>0.5</v>
      </c>
      <c r="W12" s="2">
        <f t="shared" si="11"/>
        <v>0.5</v>
      </c>
      <c r="X12" s="2">
        <f t="shared" si="11"/>
        <v>0.5</v>
      </c>
      <c r="Y12" s="2">
        <f t="shared" si="1"/>
        <v>0.5</v>
      </c>
      <c r="Z12" s="2">
        <f t="shared" si="1"/>
        <v>0.5</v>
      </c>
      <c r="AA12" s="2">
        <f t="shared" si="1"/>
        <v>0.5</v>
      </c>
    </row>
    <row r="13" spans="1:27" ht="12.75">
      <c r="A13" s="5" t="s">
        <v>22</v>
      </c>
      <c r="B13" s="2">
        <v>1.2</v>
      </c>
      <c r="C13" s="2">
        <f t="shared" si="2"/>
        <v>1.2</v>
      </c>
      <c r="D13" s="2">
        <f t="shared" si="2"/>
        <v>1.2</v>
      </c>
      <c r="E13" s="2">
        <f aca="true" t="shared" si="12" ref="E13:X13">D13</f>
        <v>1.2</v>
      </c>
      <c r="F13" s="2">
        <f t="shared" si="12"/>
        <v>1.2</v>
      </c>
      <c r="G13" s="2">
        <f t="shared" si="12"/>
        <v>1.2</v>
      </c>
      <c r="H13" s="2">
        <f t="shared" si="12"/>
        <v>1.2</v>
      </c>
      <c r="I13" s="2">
        <f t="shared" si="12"/>
        <v>1.2</v>
      </c>
      <c r="J13" s="2">
        <f t="shared" si="12"/>
        <v>1.2</v>
      </c>
      <c r="K13" s="2">
        <f t="shared" si="12"/>
        <v>1.2</v>
      </c>
      <c r="L13" s="2">
        <f t="shared" si="12"/>
        <v>1.2</v>
      </c>
      <c r="M13" s="2">
        <f t="shared" si="12"/>
        <v>1.2</v>
      </c>
      <c r="N13" s="2">
        <f t="shared" si="12"/>
        <v>1.2</v>
      </c>
      <c r="O13" s="2">
        <f t="shared" si="12"/>
        <v>1.2</v>
      </c>
      <c r="P13" s="2">
        <f t="shared" si="12"/>
        <v>1.2</v>
      </c>
      <c r="Q13" s="2">
        <f t="shared" si="12"/>
        <v>1.2</v>
      </c>
      <c r="R13" s="2">
        <f t="shared" si="12"/>
        <v>1.2</v>
      </c>
      <c r="S13" s="2">
        <f t="shared" si="12"/>
        <v>1.2</v>
      </c>
      <c r="T13" s="2">
        <f t="shared" si="12"/>
        <v>1.2</v>
      </c>
      <c r="U13" s="2">
        <f t="shared" si="12"/>
        <v>1.2</v>
      </c>
      <c r="V13" s="2">
        <f t="shared" si="12"/>
        <v>1.2</v>
      </c>
      <c r="W13" s="2">
        <f t="shared" si="12"/>
        <v>1.2</v>
      </c>
      <c r="X13" s="2">
        <f t="shared" si="12"/>
        <v>1.2</v>
      </c>
      <c r="Y13" s="2">
        <f t="shared" si="1"/>
        <v>1.2</v>
      </c>
      <c r="Z13" s="2">
        <f t="shared" si="1"/>
        <v>1.2</v>
      </c>
      <c r="AA13" s="2">
        <f t="shared" si="1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v>1250</v>
      </c>
      <c r="D15" s="2">
        <v>1200</v>
      </c>
      <c r="E15" s="2">
        <f aca="true" t="shared" si="13" ref="E15:X15">D15</f>
        <v>1200</v>
      </c>
      <c r="F15" s="2">
        <f t="shared" si="13"/>
        <v>1200</v>
      </c>
      <c r="G15" s="2">
        <f t="shared" si="13"/>
        <v>1200</v>
      </c>
      <c r="H15" s="2">
        <f t="shared" si="13"/>
        <v>1200</v>
      </c>
      <c r="I15" s="2">
        <f t="shared" si="13"/>
        <v>1200</v>
      </c>
      <c r="J15" s="2">
        <f t="shared" si="13"/>
        <v>1200</v>
      </c>
      <c r="K15" s="2">
        <f t="shared" si="13"/>
        <v>1200</v>
      </c>
      <c r="L15" s="2">
        <f t="shared" si="13"/>
        <v>1200</v>
      </c>
      <c r="M15" s="2">
        <f t="shared" si="13"/>
        <v>1200</v>
      </c>
      <c r="N15" s="2">
        <f t="shared" si="13"/>
        <v>1200</v>
      </c>
      <c r="O15" s="2">
        <f t="shared" si="13"/>
        <v>1200</v>
      </c>
      <c r="P15" s="2">
        <f t="shared" si="13"/>
        <v>1200</v>
      </c>
      <c r="Q15" s="2">
        <f t="shared" si="13"/>
        <v>1200</v>
      </c>
      <c r="R15" s="2">
        <f t="shared" si="13"/>
        <v>1200</v>
      </c>
      <c r="S15" s="2">
        <f t="shared" si="13"/>
        <v>1200</v>
      </c>
      <c r="T15" s="2">
        <f t="shared" si="13"/>
        <v>1200</v>
      </c>
      <c r="U15" s="2">
        <f t="shared" si="13"/>
        <v>1200</v>
      </c>
      <c r="V15" s="2">
        <f t="shared" si="13"/>
        <v>1200</v>
      </c>
      <c r="W15" s="2">
        <f t="shared" si="13"/>
        <v>1200</v>
      </c>
      <c r="X15" s="2">
        <f t="shared" si="13"/>
        <v>1200</v>
      </c>
      <c r="Y15" s="2">
        <f aca="true" t="shared" si="14" ref="Y15:AA18">X15</f>
        <v>1200</v>
      </c>
      <c r="Z15" s="2">
        <f t="shared" si="14"/>
        <v>1200</v>
      </c>
      <c r="AA15" s="2">
        <f t="shared" si="14"/>
        <v>1200</v>
      </c>
    </row>
    <row r="16" spans="1:27" ht="14.25">
      <c r="A16" s="5" t="s">
        <v>31</v>
      </c>
      <c r="B16" s="2">
        <v>0</v>
      </c>
      <c r="C16" s="2">
        <f t="shared" si="2"/>
        <v>0</v>
      </c>
      <c r="D16" s="2">
        <f t="shared" si="2"/>
        <v>0</v>
      </c>
      <c r="E16" s="2">
        <f aca="true" t="shared" si="15" ref="E16:X16">D16</f>
        <v>0</v>
      </c>
      <c r="F16" s="2">
        <f t="shared" si="15"/>
        <v>0</v>
      </c>
      <c r="G16" s="2">
        <f t="shared" si="15"/>
        <v>0</v>
      </c>
      <c r="H16" s="2">
        <f t="shared" si="15"/>
        <v>0</v>
      </c>
      <c r="I16" s="2">
        <f t="shared" si="15"/>
        <v>0</v>
      </c>
      <c r="J16" s="2">
        <f t="shared" si="15"/>
        <v>0</v>
      </c>
      <c r="K16" s="2">
        <f t="shared" si="15"/>
        <v>0</v>
      </c>
      <c r="L16" s="2">
        <f t="shared" si="15"/>
        <v>0</v>
      </c>
      <c r="M16" s="2">
        <f t="shared" si="15"/>
        <v>0</v>
      </c>
      <c r="N16" s="2">
        <f t="shared" si="15"/>
        <v>0</v>
      </c>
      <c r="O16" s="2">
        <f t="shared" si="15"/>
        <v>0</v>
      </c>
      <c r="P16" s="2">
        <f t="shared" si="15"/>
        <v>0</v>
      </c>
      <c r="Q16" s="2">
        <f t="shared" si="15"/>
        <v>0</v>
      </c>
      <c r="R16" s="2">
        <f t="shared" si="15"/>
        <v>0</v>
      </c>
      <c r="S16" s="2">
        <f t="shared" si="15"/>
        <v>0</v>
      </c>
      <c r="T16" s="2">
        <f t="shared" si="15"/>
        <v>0</v>
      </c>
      <c r="U16" s="2">
        <f t="shared" si="15"/>
        <v>0</v>
      </c>
      <c r="V16" s="2">
        <f t="shared" si="15"/>
        <v>0</v>
      </c>
      <c r="W16" s="2">
        <f t="shared" si="15"/>
        <v>0</v>
      </c>
      <c r="X16" s="2">
        <f t="shared" si="15"/>
        <v>0</v>
      </c>
      <c r="Y16" s="2">
        <f t="shared" si="14"/>
        <v>0</v>
      </c>
      <c r="Z16" s="2">
        <f t="shared" si="14"/>
        <v>0</v>
      </c>
      <c r="AA16" s="2">
        <f t="shared" si="14"/>
        <v>0</v>
      </c>
    </row>
    <row r="17" spans="1:27" ht="12.75">
      <c r="A17" s="5" t="s">
        <v>8</v>
      </c>
      <c r="B17" s="2">
        <v>0.3</v>
      </c>
      <c r="C17" s="2">
        <f t="shared" si="2"/>
        <v>0.3</v>
      </c>
      <c r="D17" s="2">
        <f t="shared" si="2"/>
        <v>0.3</v>
      </c>
      <c r="E17" s="2">
        <f aca="true" t="shared" si="16" ref="E17:X17">D17</f>
        <v>0.3</v>
      </c>
      <c r="F17" s="2">
        <f t="shared" si="16"/>
        <v>0.3</v>
      </c>
      <c r="G17" s="2">
        <f t="shared" si="16"/>
        <v>0.3</v>
      </c>
      <c r="H17" s="2">
        <f t="shared" si="16"/>
        <v>0.3</v>
      </c>
      <c r="I17" s="2">
        <f t="shared" si="16"/>
        <v>0.3</v>
      </c>
      <c r="J17" s="2">
        <f t="shared" si="16"/>
        <v>0.3</v>
      </c>
      <c r="K17" s="2">
        <f t="shared" si="16"/>
        <v>0.3</v>
      </c>
      <c r="L17" s="2">
        <f t="shared" si="16"/>
        <v>0.3</v>
      </c>
      <c r="M17" s="2">
        <f t="shared" si="16"/>
        <v>0.3</v>
      </c>
      <c r="N17" s="2">
        <f t="shared" si="16"/>
        <v>0.3</v>
      </c>
      <c r="O17" s="2">
        <f t="shared" si="16"/>
        <v>0.3</v>
      </c>
      <c r="P17" s="2">
        <f t="shared" si="16"/>
        <v>0.3</v>
      </c>
      <c r="Q17" s="2">
        <f t="shared" si="16"/>
        <v>0.3</v>
      </c>
      <c r="R17" s="2">
        <f t="shared" si="16"/>
        <v>0.3</v>
      </c>
      <c r="S17" s="2">
        <f t="shared" si="16"/>
        <v>0.3</v>
      </c>
      <c r="T17" s="2">
        <f t="shared" si="16"/>
        <v>0.3</v>
      </c>
      <c r="U17" s="2">
        <f t="shared" si="16"/>
        <v>0.3</v>
      </c>
      <c r="V17" s="2">
        <f t="shared" si="16"/>
        <v>0.3</v>
      </c>
      <c r="W17" s="2">
        <f t="shared" si="16"/>
        <v>0.3</v>
      </c>
      <c r="X17" s="2">
        <f t="shared" si="16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5" t="s">
        <v>21</v>
      </c>
      <c r="B18" s="9">
        <v>0</v>
      </c>
      <c r="C18" s="9">
        <f t="shared" si="2"/>
        <v>0</v>
      </c>
      <c r="D18" s="9">
        <f t="shared" si="2"/>
        <v>0</v>
      </c>
      <c r="E18" s="9">
        <f aca="true" t="shared" si="17" ref="E18:X18">D18</f>
        <v>0</v>
      </c>
      <c r="F18" s="9">
        <f t="shared" si="17"/>
        <v>0</v>
      </c>
      <c r="G18" s="9">
        <f t="shared" si="17"/>
        <v>0</v>
      </c>
      <c r="H18" s="9">
        <f t="shared" si="17"/>
        <v>0</v>
      </c>
      <c r="I18" s="9">
        <f t="shared" si="17"/>
        <v>0</v>
      </c>
      <c r="J18" s="9">
        <f t="shared" si="17"/>
        <v>0</v>
      </c>
      <c r="K18" s="9">
        <f t="shared" si="17"/>
        <v>0</v>
      </c>
      <c r="L18" s="9">
        <f t="shared" si="17"/>
        <v>0</v>
      </c>
      <c r="M18" s="9">
        <f t="shared" si="17"/>
        <v>0</v>
      </c>
      <c r="N18" s="9">
        <f t="shared" si="17"/>
        <v>0</v>
      </c>
      <c r="O18" s="9">
        <f t="shared" si="17"/>
        <v>0</v>
      </c>
      <c r="P18" s="9">
        <f t="shared" si="17"/>
        <v>0</v>
      </c>
      <c r="Q18" s="9">
        <f t="shared" si="17"/>
        <v>0</v>
      </c>
      <c r="R18" s="9">
        <f t="shared" si="17"/>
        <v>0</v>
      </c>
      <c r="S18" s="9">
        <f t="shared" si="17"/>
        <v>0</v>
      </c>
      <c r="T18" s="9">
        <f t="shared" si="17"/>
        <v>0</v>
      </c>
      <c r="U18" s="9">
        <f t="shared" si="17"/>
        <v>0</v>
      </c>
      <c r="V18" s="9">
        <f t="shared" si="17"/>
        <v>0</v>
      </c>
      <c r="W18" s="9">
        <f t="shared" si="17"/>
        <v>0</v>
      </c>
      <c r="X18" s="9">
        <f t="shared" si="17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</row>
    <row r="19" spans="1:27" ht="12.75">
      <c r="A19" s="5" t="s">
        <v>11</v>
      </c>
      <c r="B19" s="2">
        <v>900</v>
      </c>
      <c r="C19" s="2">
        <f>B19*(1+C18)</f>
        <v>900</v>
      </c>
      <c r="D19" s="2">
        <f>C19*(1+D18)</f>
        <v>900</v>
      </c>
      <c r="E19" s="2">
        <f aca="true" t="shared" si="18" ref="E19:X19">D19*(1+E18)</f>
        <v>900</v>
      </c>
      <c r="F19" s="2">
        <f t="shared" si="18"/>
        <v>900</v>
      </c>
      <c r="G19" s="2">
        <f t="shared" si="18"/>
        <v>900</v>
      </c>
      <c r="H19" s="2">
        <f t="shared" si="18"/>
        <v>900</v>
      </c>
      <c r="I19" s="2">
        <f t="shared" si="18"/>
        <v>900</v>
      </c>
      <c r="J19" s="2">
        <f t="shared" si="18"/>
        <v>900</v>
      </c>
      <c r="K19" s="2">
        <f t="shared" si="18"/>
        <v>900</v>
      </c>
      <c r="L19" s="2">
        <f t="shared" si="18"/>
        <v>900</v>
      </c>
      <c r="M19" s="2">
        <f t="shared" si="18"/>
        <v>900</v>
      </c>
      <c r="N19" s="2">
        <f t="shared" si="18"/>
        <v>900</v>
      </c>
      <c r="O19" s="2">
        <f t="shared" si="18"/>
        <v>900</v>
      </c>
      <c r="P19" s="2">
        <f t="shared" si="18"/>
        <v>900</v>
      </c>
      <c r="Q19" s="2">
        <f t="shared" si="18"/>
        <v>900</v>
      </c>
      <c r="R19" s="2">
        <f t="shared" si="18"/>
        <v>900</v>
      </c>
      <c r="S19" s="2">
        <f t="shared" si="18"/>
        <v>900</v>
      </c>
      <c r="T19" s="2">
        <f t="shared" si="18"/>
        <v>900</v>
      </c>
      <c r="U19" s="2">
        <f t="shared" si="18"/>
        <v>900</v>
      </c>
      <c r="V19" s="2">
        <f t="shared" si="18"/>
        <v>900</v>
      </c>
      <c r="W19" s="2">
        <f t="shared" si="18"/>
        <v>900</v>
      </c>
      <c r="X19" s="2">
        <f t="shared" si="18"/>
        <v>900</v>
      </c>
      <c r="Y19" s="2">
        <f>X19*(1+Y18)</f>
        <v>900</v>
      </c>
      <c r="Z19" s="2">
        <f>Y19*(1+Z18)</f>
        <v>900</v>
      </c>
      <c r="AA19" s="2">
        <f>Z19*(1+AA18)</f>
        <v>900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19" t="s">
        <v>32</v>
      </c>
      <c r="B22" s="9">
        <v>0</v>
      </c>
      <c r="C22" s="9">
        <f>C12*B22+C13*(B28-B21)/B21</f>
        <v>0</v>
      </c>
      <c r="D22" s="9">
        <f>D12*C22+D13*(C28-C21)/C21</f>
        <v>0.01154956689124146</v>
      </c>
      <c r="E22" s="9">
        <f aca="true" t="shared" si="19" ref="E22:X22">E12*D22+E13*(D28-D21)/D21</f>
        <v>-0.00015934226443661478</v>
      </c>
      <c r="F22" s="9">
        <f t="shared" si="19"/>
        <v>-0.005931914315579483</v>
      </c>
      <c r="G22" s="9">
        <f t="shared" si="19"/>
        <v>-0.005751728444586763</v>
      </c>
      <c r="H22" s="9">
        <f t="shared" si="19"/>
        <v>-0.0026711090544716916</v>
      </c>
      <c r="I22" s="9">
        <f t="shared" si="19"/>
        <v>0.00026172401719715783</v>
      </c>
      <c r="J22" s="9">
        <f t="shared" si="19"/>
        <v>0.0015917322512381303</v>
      </c>
      <c r="K22" s="9">
        <f t="shared" si="19"/>
        <v>0.0014284576370598258</v>
      </c>
      <c r="L22" s="9">
        <f t="shared" si="19"/>
        <v>0.0006045639651939232</v>
      </c>
      <c r="M22" s="9">
        <f t="shared" si="19"/>
        <v>-0.00012133710392652223</v>
      </c>
      <c r="N22" s="9">
        <f t="shared" si="19"/>
        <v>-0.00042126879775833127</v>
      </c>
      <c r="O22" s="9">
        <f t="shared" si="19"/>
        <v>-0.0003523480970838873</v>
      </c>
      <c r="P22" s="9">
        <f t="shared" si="19"/>
        <v>-0.00013474709380711616</v>
      </c>
      <c r="Q22" s="9">
        <f t="shared" si="19"/>
        <v>4.4100604446673135E-05</v>
      </c>
      <c r="R22" s="9">
        <f t="shared" si="19"/>
        <v>0.00011060011882461977</v>
      </c>
      <c r="S22" s="9">
        <f t="shared" si="19"/>
        <v>8.636418413769083E-05</v>
      </c>
      <c r="T22" s="9">
        <f t="shared" si="19"/>
        <v>2.9361308929656988E-05</v>
      </c>
      <c r="U22" s="9">
        <f t="shared" si="19"/>
        <v>-1.4399242931845344E-05</v>
      </c>
      <c r="V22" s="9">
        <f t="shared" si="19"/>
        <v>-2.879610398291329E-05</v>
      </c>
      <c r="W22" s="9">
        <f t="shared" si="19"/>
        <v>-2.1028511661512346E-05</v>
      </c>
      <c r="X22" s="9">
        <f t="shared" si="19"/>
        <v>-6.215466063763666E-06</v>
      </c>
      <c r="Y22" s="9">
        <f>Y12*X22+Y13*(X28-X21)/X21</f>
        <v>4.4214707985415625E-06</v>
      </c>
      <c r="Z22" s="9">
        <f>Z12*Y22+Z13*(Y28-Y21)/Y21</f>
        <v>7.4419426998539395E-06</v>
      </c>
      <c r="AA22" s="9">
        <f>AA12*Z22+AA13*(Z28-Z21)/Z21</f>
        <v>5.084363632630144E-06</v>
      </c>
    </row>
    <row r="23" spans="1:27" ht="12.75">
      <c r="A23" s="5" t="s">
        <v>14</v>
      </c>
      <c r="B23" s="8">
        <f>B16+B17*B28</f>
        <v>1800.1732601790354</v>
      </c>
      <c r="C23" s="8">
        <f>C16+C17*C28</f>
        <v>1817.4992780825871</v>
      </c>
      <c r="D23" s="8">
        <f>D16+D17*D28</f>
        <v>1791.2712148242135</v>
      </c>
      <c r="E23" s="8">
        <f aca="true" t="shared" si="20" ref="E23:X23">E16+E17*E28</f>
        <v>1791.3940504367422</v>
      </c>
      <c r="F23" s="8">
        <f t="shared" si="20"/>
        <v>1795.9942010294799</v>
      </c>
      <c r="G23" s="8">
        <f t="shared" si="20"/>
        <v>1800.4804224940322</v>
      </c>
      <c r="H23" s="8">
        <f t="shared" si="20"/>
        <v>1802.5694086163237</v>
      </c>
      <c r="I23" s="8">
        <f t="shared" si="20"/>
        <v>1802.364776468528</v>
      </c>
      <c r="J23" s="8">
        <f t="shared" si="20"/>
        <v>1801.1222387819619</v>
      </c>
      <c r="K23" s="8">
        <f t="shared" si="20"/>
        <v>1800.008747065238</v>
      </c>
      <c r="L23" s="8">
        <f t="shared" si="20"/>
        <v>1799.5377703856511</v>
      </c>
      <c r="M23" s="8">
        <f t="shared" si="20"/>
        <v>1799.6323077456234</v>
      </c>
      <c r="N23" s="8">
        <f t="shared" si="20"/>
        <v>1799.960669170611</v>
      </c>
      <c r="O23" s="8">
        <f t="shared" si="20"/>
        <v>1800.2354065925056</v>
      </c>
      <c r="P23" s="8">
        <f t="shared" si="20"/>
        <v>1800.340487501087</v>
      </c>
      <c r="Q23" s="8">
        <f t="shared" si="20"/>
        <v>1800.306097689068</v>
      </c>
      <c r="R23" s="8">
        <f t="shared" si="20"/>
        <v>1800.21986085127</v>
      </c>
      <c r="S23" s="8">
        <f t="shared" si="20"/>
        <v>1800.1525270088339</v>
      </c>
      <c r="T23" s="8">
        <f t="shared" si="20"/>
        <v>1800.1296361342836</v>
      </c>
      <c r="U23" s="8">
        <f t="shared" si="20"/>
        <v>1800.1408623370846</v>
      </c>
      <c r="V23" s="8">
        <f t="shared" si="20"/>
        <v>1800.1633135322015</v>
      </c>
      <c r="W23" s="8">
        <f t="shared" si="20"/>
        <v>1800.17970898436</v>
      </c>
      <c r="X23" s="8">
        <f t="shared" si="20"/>
        <v>1800.1845550718738</v>
      </c>
      <c r="Y23" s="8">
        <f>Y16+Y17*Y28</f>
        <v>1800.1811077452862</v>
      </c>
      <c r="Z23" s="8">
        <f>Z16+Z17*Z28</f>
        <v>1800.1753054643107</v>
      </c>
      <c r="AA23" s="8">
        <f>AA16+AA17*AA28</f>
        <v>1800.1713413437221</v>
      </c>
    </row>
    <row r="24" spans="1:27" ht="12.75">
      <c r="A24" s="5" t="s">
        <v>15</v>
      </c>
      <c r="B24" s="8">
        <f>B3+B4*(B28-B23)</f>
        <v>4000.3638463759744</v>
      </c>
      <c r="C24" s="8">
        <f>C3+C4*(C28-C23)</f>
        <v>4036.748483973433</v>
      </c>
      <c r="D24" s="8">
        <f>D3+D4*(D28-D23)</f>
        <v>3981.669551130849</v>
      </c>
      <c r="E24" s="8">
        <f aca="true" t="shared" si="21" ref="E24:X24">E3+E4*(E28-E23)</f>
        <v>3981.927505917159</v>
      </c>
      <c r="F24" s="8">
        <f t="shared" si="21"/>
        <v>3991.587822161908</v>
      </c>
      <c r="G24" s="8">
        <f t="shared" si="21"/>
        <v>4001.008887237468</v>
      </c>
      <c r="H24" s="8">
        <f t="shared" si="21"/>
        <v>4005.3957580942797</v>
      </c>
      <c r="I24" s="8">
        <f t="shared" si="21"/>
        <v>4004.9660305839093</v>
      </c>
      <c r="J24" s="8">
        <f t="shared" si="21"/>
        <v>4002.3567014421205</v>
      </c>
      <c r="K24" s="8">
        <f t="shared" si="21"/>
        <v>4000.018368837</v>
      </c>
      <c r="L24" s="8">
        <f t="shared" si="21"/>
        <v>3999.0293178098677</v>
      </c>
      <c r="M24" s="8">
        <f t="shared" si="21"/>
        <v>3999.2278462658096</v>
      </c>
      <c r="N24" s="8">
        <f t="shared" si="21"/>
        <v>3999.917405258283</v>
      </c>
      <c r="O24" s="8">
        <f t="shared" si="21"/>
        <v>4000.494353844262</v>
      </c>
      <c r="P24" s="8">
        <f t="shared" si="21"/>
        <v>4000.7150237522833</v>
      </c>
      <c r="Q24" s="8">
        <f t="shared" si="21"/>
        <v>4000.6428051470434</v>
      </c>
      <c r="R24" s="8">
        <f t="shared" si="21"/>
        <v>4000.4617077876674</v>
      </c>
      <c r="S24" s="8">
        <f t="shared" si="21"/>
        <v>4000.320306718551</v>
      </c>
      <c r="T24" s="8">
        <f t="shared" si="21"/>
        <v>4000.272235881995</v>
      </c>
      <c r="U24" s="8">
        <f t="shared" si="21"/>
        <v>4000.2958109078777</v>
      </c>
      <c r="V24" s="8">
        <f t="shared" si="21"/>
        <v>4000.342958417623</v>
      </c>
      <c r="W24" s="8">
        <f t="shared" si="21"/>
        <v>4000.3773888671562</v>
      </c>
      <c r="X24" s="8">
        <f t="shared" si="21"/>
        <v>4000.387565650935</v>
      </c>
      <c r="Y24" s="8">
        <f>Y3+Y4*(Y28-Y23)</f>
        <v>4000.380326265101</v>
      </c>
      <c r="Z24" s="8">
        <f>Z3+Z4*(Z28-Z23)</f>
        <v>4000.368141475053</v>
      </c>
      <c r="AA24" s="8">
        <f>AA3+AA4*(AA28-AA23)</f>
        <v>4000.359816821817</v>
      </c>
    </row>
    <row r="25" spans="1:27" ht="12.75">
      <c r="A25" s="5" t="s">
        <v>16</v>
      </c>
      <c r="B25" s="8">
        <f>B5-B6*B29</f>
        <v>900.2171527577248</v>
      </c>
      <c r="C25" s="8">
        <f>C5-C6*C29</f>
        <v>881.9324285301766</v>
      </c>
      <c r="D25" s="8">
        <f>D5-D6*D29</f>
        <v>889.0599225796807</v>
      </c>
      <c r="E25" s="8">
        <f aca="true" t="shared" si="22" ref="E25:X25">E5-E6*E29</f>
        <v>889.2138765473835</v>
      </c>
      <c r="F25" s="8">
        <f t="shared" si="22"/>
        <v>894.9793986236152</v>
      </c>
      <c r="G25" s="8">
        <f t="shared" si="22"/>
        <v>900.6021295258533</v>
      </c>
      <c r="H25" s="8">
        <f t="shared" si="22"/>
        <v>903.2203254657925</v>
      </c>
      <c r="I25" s="8">
        <f t="shared" si="22"/>
        <v>902.9638531738892</v>
      </c>
      <c r="J25" s="8">
        <f t="shared" si="22"/>
        <v>901.406539273394</v>
      </c>
      <c r="K25" s="8">
        <f t="shared" si="22"/>
        <v>900.0109629884341</v>
      </c>
      <c r="L25" s="8">
        <f t="shared" si="22"/>
        <v>899.420672216686</v>
      </c>
      <c r="M25" s="8">
        <f t="shared" si="22"/>
        <v>899.5391590411859</v>
      </c>
      <c r="N25" s="8">
        <f t="shared" si="22"/>
        <v>899.9507053605073</v>
      </c>
      <c r="O25" s="8">
        <f t="shared" si="22"/>
        <v>900.295042929286</v>
      </c>
      <c r="P25" s="8">
        <f t="shared" si="22"/>
        <v>900.4267443347151</v>
      </c>
      <c r="Q25" s="8">
        <f t="shared" si="22"/>
        <v>900.383642436997</v>
      </c>
      <c r="R25" s="8">
        <f t="shared" si="22"/>
        <v>900.2755589336418</v>
      </c>
      <c r="S25" s="8">
        <f t="shared" si="22"/>
        <v>900.1911671844839</v>
      </c>
      <c r="T25" s="8">
        <f t="shared" si="22"/>
        <v>900.1624772884288</v>
      </c>
      <c r="U25" s="8">
        <f t="shared" si="22"/>
        <v>900.1765474626804</v>
      </c>
      <c r="V25" s="8">
        <f t="shared" si="22"/>
        <v>900.2046862940122</v>
      </c>
      <c r="W25" s="8">
        <f t="shared" si="22"/>
        <v>900.2252352609034</v>
      </c>
      <c r="X25" s="8">
        <f t="shared" si="22"/>
        <v>900.2313090242124</v>
      </c>
      <c r="Y25" s="8">
        <f>Y5-Y6*Y29</f>
        <v>900.2269883753447</v>
      </c>
      <c r="Z25" s="8">
        <f>Z5-Z6*Z29</f>
        <v>900.2197161839017</v>
      </c>
      <c r="AA25" s="8">
        <f>AA5-AA6*AA29</f>
        <v>900.2147478205461</v>
      </c>
    </row>
    <row r="26" spans="1:27" ht="12.75">
      <c r="A26" s="5" t="s">
        <v>7</v>
      </c>
      <c r="B26" s="8">
        <f>B15</f>
        <v>1200</v>
      </c>
      <c r="C26" s="8">
        <f>C15</f>
        <v>1250</v>
      </c>
      <c r="D26" s="8">
        <f>D15</f>
        <v>1200</v>
      </c>
      <c r="E26" s="8">
        <f aca="true" t="shared" si="23" ref="E26:X26">E15</f>
        <v>1200</v>
      </c>
      <c r="F26" s="8">
        <f t="shared" si="23"/>
        <v>1200</v>
      </c>
      <c r="G26" s="8">
        <f t="shared" si="23"/>
        <v>1200</v>
      </c>
      <c r="H26" s="8">
        <f t="shared" si="23"/>
        <v>1200</v>
      </c>
      <c r="I26" s="8">
        <f t="shared" si="23"/>
        <v>1200</v>
      </c>
      <c r="J26" s="8">
        <f t="shared" si="23"/>
        <v>1200</v>
      </c>
      <c r="K26" s="8">
        <f t="shared" si="23"/>
        <v>1200</v>
      </c>
      <c r="L26" s="8">
        <f t="shared" si="23"/>
        <v>1200</v>
      </c>
      <c r="M26" s="8">
        <f t="shared" si="23"/>
        <v>1200</v>
      </c>
      <c r="N26" s="8">
        <f t="shared" si="23"/>
        <v>1200</v>
      </c>
      <c r="O26" s="8">
        <f t="shared" si="23"/>
        <v>1200</v>
      </c>
      <c r="P26" s="8">
        <f t="shared" si="23"/>
        <v>1200</v>
      </c>
      <c r="Q26" s="8">
        <f t="shared" si="23"/>
        <v>1200</v>
      </c>
      <c r="R26" s="8">
        <f t="shared" si="23"/>
        <v>1200</v>
      </c>
      <c r="S26" s="8">
        <f t="shared" si="23"/>
        <v>1200</v>
      </c>
      <c r="T26" s="8">
        <f t="shared" si="23"/>
        <v>1200</v>
      </c>
      <c r="U26" s="8">
        <f t="shared" si="23"/>
        <v>1200</v>
      </c>
      <c r="V26" s="8">
        <f t="shared" si="23"/>
        <v>1200</v>
      </c>
      <c r="W26" s="8">
        <f t="shared" si="23"/>
        <v>1200</v>
      </c>
      <c r="X26" s="8">
        <f t="shared" si="23"/>
        <v>1200</v>
      </c>
      <c r="Y26" s="8">
        <f>Y15</f>
        <v>1200</v>
      </c>
      <c r="Z26" s="8">
        <f>Z15</f>
        <v>1200</v>
      </c>
      <c r="AA26" s="8">
        <f>AA15</f>
        <v>1200</v>
      </c>
    </row>
    <row r="27" spans="1:27" ht="12.75">
      <c r="A27" s="5" t="s">
        <v>17</v>
      </c>
      <c r="B27" s="8">
        <f>B7-B8*B28-B9*B29</f>
        <v>-100.00346520358062</v>
      </c>
      <c r="C27" s="8">
        <f>C7-C8*C28-C9*C29</f>
        <v>-110.34998556165152</v>
      </c>
      <c r="D27" s="8">
        <f>D7-D8*D28-D9*D29</f>
        <v>-99.82542429648441</v>
      </c>
      <c r="E27" s="8">
        <f aca="true" t="shared" si="24" ref="E27:X27">E7-E8*E28-E9*E29</f>
        <v>-99.82788100873489</v>
      </c>
      <c r="F27" s="8">
        <f t="shared" si="24"/>
        <v>-99.91988402058956</v>
      </c>
      <c r="G27" s="8">
        <f t="shared" si="24"/>
        <v>-100.00960844988072</v>
      </c>
      <c r="H27" s="8">
        <f t="shared" si="24"/>
        <v>-100.05138817232648</v>
      </c>
      <c r="I27" s="8">
        <f t="shared" si="24"/>
        <v>-100.04729552937033</v>
      </c>
      <c r="J27" s="8">
        <f t="shared" si="24"/>
        <v>-100.02244477563892</v>
      </c>
      <c r="K27" s="8">
        <f t="shared" si="24"/>
        <v>-100.00017494130418</v>
      </c>
      <c r="L27" s="8">
        <f t="shared" si="24"/>
        <v>-99.9907554077123</v>
      </c>
      <c r="M27" s="8">
        <f t="shared" si="24"/>
        <v>-99.99264615491143</v>
      </c>
      <c r="N27" s="8">
        <f t="shared" si="24"/>
        <v>-99.99921338341022</v>
      </c>
      <c r="O27" s="8">
        <f t="shared" si="24"/>
        <v>-100.00470813184711</v>
      </c>
      <c r="P27" s="8">
        <f t="shared" si="24"/>
        <v>-100.00680975001688</v>
      </c>
      <c r="Q27" s="8">
        <f t="shared" si="24"/>
        <v>-100.00612195377357</v>
      </c>
      <c r="R27" s="8">
        <f t="shared" si="24"/>
        <v>-100.00439721701292</v>
      </c>
      <c r="S27" s="8">
        <f t="shared" si="24"/>
        <v>-100.00305054015695</v>
      </c>
      <c r="T27" s="8">
        <f t="shared" si="24"/>
        <v>-100.00259272265396</v>
      </c>
      <c r="U27" s="8">
        <f t="shared" si="24"/>
        <v>-100.0028172466914</v>
      </c>
      <c r="V27" s="8">
        <f t="shared" si="24"/>
        <v>-100.0032662705641</v>
      </c>
      <c r="W27" s="8">
        <f t="shared" si="24"/>
        <v>-100.00359417956088</v>
      </c>
      <c r="X27" s="8">
        <f t="shared" si="24"/>
        <v>-100.00369110123813</v>
      </c>
      <c r="Y27" s="8">
        <f>Y7-Y8*Y28-Y9*Y29</f>
        <v>-100.00362215459256</v>
      </c>
      <c r="Z27" s="8">
        <f>Z7-Z8*Z28-Z9*Z29</f>
        <v>-100.00350610879491</v>
      </c>
      <c r="AA27" s="8">
        <f>AA7-AA8*AA28-AA9*AA29</f>
        <v>-100.00342682610415</v>
      </c>
    </row>
    <row r="28" spans="1:27" ht="12.75">
      <c r="A28" s="5" t="s">
        <v>18</v>
      </c>
      <c r="B28" s="8">
        <f>B24+B25+B26+B27</f>
        <v>6000.577533930118</v>
      </c>
      <c r="C28" s="8">
        <f>C24+C25+C26+C27</f>
        <v>6058.330926941958</v>
      </c>
      <c r="D28" s="8">
        <f>D24+D25+D26+D27</f>
        <v>5970.904049414045</v>
      </c>
      <c r="E28" s="8">
        <f aca="true" t="shared" si="25" ref="E28:X28">E24+E25+E26+E27</f>
        <v>5971.313501455807</v>
      </c>
      <c r="F28" s="8">
        <f t="shared" si="25"/>
        <v>5986.647336764933</v>
      </c>
      <c r="G28" s="8">
        <f t="shared" si="25"/>
        <v>6001.6014083134405</v>
      </c>
      <c r="H28" s="8">
        <f t="shared" si="25"/>
        <v>6008.564695387746</v>
      </c>
      <c r="I28" s="8">
        <f t="shared" si="25"/>
        <v>6007.882588228429</v>
      </c>
      <c r="J28" s="8">
        <f t="shared" si="25"/>
        <v>6003.740795939875</v>
      </c>
      <c r="K28" s="8">
        <f t="shared" si="25"/>
        <v>6000.029156884129</v>
      </c>
      <c r="L28" s="8">
        <f t="shared" si="25"/>
        <v>5998.459234618841</v>
      </c>
      <c r="M28" s="8">
        <f t="shared" si="25"/>
        <v>5998.774359152085</v>
      </c>
      <c r="N28" s="8">
        <f t="shared" si="25"/>
        <v>5999.86889723538</v>
      </c>
      <c r="O28" s="8">
        <f t="shared" si="25"/>
        <v>6000.784688641701</v>
      </c>
      <c r="P28" s="8">
        <f t="shared" si="25"/>
        <v>6001.134958336981</v>
      </c>
      <c r="Q28" s="8">
        <f t="shared" si="25"/>
        <v>6001.020325630267</v>
      </c>
      <c r="R28" s="8">
        <f t="shared" si="25"/>
        <v>6000.732869504296</v>
      </c>
      <c r="S28" s="8">
        <f t="shared" si="25"/>
        <v>6000.508423362878</v>
      </c>
      <c r="T28" s="8">
        <f t="shared" si="25"/>
        <v>6000.432120447769</v>
      </c>
      <c r="U28" s="8">
        <f t="shared" si="25"/>
        <v>6000.469541123866</v>
      </c>
      <c r="V28" s="8">
        <f t="shared" si="25"/>
        <v>6000.544378441071</v>
      </c>
      <c r="W28" s="8">
        <f t="shared" si="25"/>
        <v>6000.599029948498</v>
      </c>
      <c r="X28" s="8">
        <f t="shared" si="25"/>
        <v>6000.615183573908</v>
      </c>
      <c r="Y28" s="8">
        <f>Y24+Y25+Y26+Y27</f>
        <v>6000.603692485853</v>
      </c>
      <c r="Z28" s="8">
        <f>Z24+Z25+Z26+Z27</f>
        <v>6000.58435155016</v>
      </c>
      <c r="AA28" s="8">
        <f>AA24+AA25+AA26+AA27</f>
        <v>6000.571137816259</v>
      </c>
    </row>
    <row r="29" spans="1:27" ht="12.75">
      <c r="A29" s="5" t="s">
        <v>19</v>
      </c>
      <c r="B29" s="9">
        <f>(B10*B28-(B19/B30))/B11</f>
        <v>0.04989142362113762</v>
      </c>
      <c r="C29" s="9">
        <f>(C10*C28-(C19/C30))/C11</f>
        <v>0.05903378573491193</v>
      </c>
      <c r="D29" s="9">
        <f>(D10*D28-(D19/D30))/D11</f>
        <v>0.05547003871015966</v>
      </c>
      <c r="E29" s="9">
        <f aca="true" t="shared" si="26" ref="E29:X29">(E10*E28-(E19/E30))/E11</f>
        <v>0.05539306172630847</v>
      </c>
      <c r="F29" s="9">
        <f t="shared" si="26"/>
        <v>0.0525103006881925</v>
      </c>
      <c r="G29" s="9">
        <f t="shared" si="26"/>
        <v>0.049698935237073555</v>
      </c>
      <c r="H29" s="9">
        <f t="shared" si="26"/>
        <v>0.04838983726710398</v>
      </c>
      <c r="I29" s="9">
        <f t="shared" si="26"/>
        <v>0.04851807341305641</v>
      </c>
      <c r="J29" s="9">
        <f t="shared" si="26"/>
        <v>0.04929673036330416</v>
      </c>
      <c r="K29" s="9">
        <f t="shared" si="26"/>
        <v>0.04999451850578453</v>
      </c>
      <c r="L29" s="9">
        <f t="shared" si="26"/>
        <v>0.05028966389165942</v>
      </c>
      <c r="M29" s="9">
        <f t="shared" si="26"/>
        <v>0.05023042047941056</v>
      </c>
      <c r="N29" s="9">
        <f t="shared" si="26"/>
        <v>0.05002464731975215</v>
      </c>
      <c r="O29" s="9">
        <f t="shared" si="26"/>
        <v>0.04985247853536635</v>
      </c>
      <c r="P29" s="9">
        <f t="shared" si="26"/>
        <v>0.04978662783265725</v>
      </c>
      <c r="Q29" s="9">
        <f t="shared" si="26"/>
        <v>0.04980817878152561</v>
      </c>
      <c r="R29" s="9">
        <f t="shared" si="26"/>
        <v>0.04986222053321705</v>
      </c>
      <c r="S29" s="9">
        <f t="shared" si="26"/>
        <v>0.04990441640781762</v>
      </c>
      <c r="T29" s="9">
        <f t="shared" si="26"/>
        <v>0.04991876135587961</v>
      </c>
      <c r="U29" s="9">
        <f t="shared" si="26"/>
        <v>0.04991172626880871</v>
      </c>
      <c r="V29" s="9">
        <f t="shared" si="26"/>
        <v>0.04989765685323028</v>
      </c>
      <c r="W29" s="9">
        <f t="shared" si="26"/>
        <v>0.04988738236992242</v>
      </c>
      <c r="X29" s="9">
        <f t="shared" si="26"/>
        <v>0.04988434548848659</v>
      </c>
      <c r="Y29" s="9">
        <f>(Y10*Y28-(Y19/Y30))/Y11</f>
        <v>0.049886505813266584</v>
      </c>
      <c r="Z29" s="9">
        <f>(Z10*Z28-(Z19/Z30))/Z11</f>
        <v>0.049890141909536626</v>
      </c>
      <c r="AA29" s="9">
        <f>(AA10*AA28-(AA19/AA30))/AA11</f>
        <v>0.04989262609208379</v>
      </c>
    </row>
    <row r="30" spans="1:27" ht="12.75">
      <c r="A30" s="5" t="s">
        <v>12</v>
      </c>
      <c r="B30" s="11">
        <v>1</v>
      </c>
      <c r="C30" s="11">
        <f>B30*(1+C22)</f>
        <v>1</v>
      </c>
      <c r="D30" s="11">
        <f aca="true" t="shared" si="27" ref="D30:AA30">C30*(1+D22)</f>
        <v>1.0115495668912415</v>
      </c>
      <c r="E30" s="11">
        <f t="shared" si="27"/>
        <v>1.0113883842926632</v>
      </c>
      <c r="F30" s="11">
        <f t="shared" si="27"/>
        <v>1.0053889150572668</v>
      </c>
      <c r="G30" s="11">
        <f t="shared" si="27"/>
        <v>0.9996061910366597</v>
      </c>
      <c r="H30" s="11">
        <f t="shared" si="27"/>
        <v>0.9969361338888758</v>
      </c>
      <c r="I30" s="11">
        <f t="shared" si="27"/>
        <v>0.9971970560187262</v>
      </c>
      <c r="J30" s="11">
        <f t="shared" si="27"/>
        <v>0.998784326733631</v>
      </c>
      <c r="K30" s="11">
        <f t="shared" si="27"/>
        <v>1.0002110478329294</v>
      </c>
      <c r="L30" s="11">
        <f t="shared" si="27"/>
        <v>1.000815739390038</v>
      </c>
      <c r="M30" s="11">
        <f t="shared" si="27"/>
        <v>1.0006943033066564</v>
      </c>
      <c r="N30" s="11">
        <f t="shared" si="27"/>
        <v>1.0002727420205788</v>
      </c>
      <c r="O30" s="11">
        <f t="shared" si="27"/>
        <v>0.999920297823363</v>
      </c>
      <c r="P30" s="11">
        <f t="shared" si="27"/>
        <v>0.9997855614691925</v>
      </c>
      <c r="Q30" s="11">
        <f t="shared" si="27"/>
        <v>0.9998296526167704</v>
      </c>
      <c r="R30" s="11">
        <f t="shared" si="27"/>
        <v>0.9999402338951542</v>
      </c>
      <c r="S30" s="11">
        <f t="shared" si="27"/>
        <v>1.000026592917641</v>
      </c>
      <c r="T30" s="11">
        <f t="shared" si="27"/>
        <v>1.0000559550073738</v>
      </c>
      <c r="U30" s="11">
        <f t="shared" si="27"/>
        <v>1.000041554958732</v>
      </c>
      <c r="V30" s="11">
        <f t="shared" si="27"/>
        <v>1.0000127576581284</v>
      </c>
      <c r="W30" s="11">
        <f t="shared" si="27"/>
        <v>0.9999917288781923</v>
      </c>
      <c r="X30" s="11">
        <f t="shared" si="27"/>
        <v>0.9999855134635375</v>
      </c>
      <c r="Y30" s="11">
        <f t="shared" si="27"/>
        <v>0.9999899348702843</v>
      </c>
      <c r="Z30" s="11">
        <f t="shared" si="27"/>
        <v>0.9999973767380801</v>
      </c>
      <c r="AA30" s="11">
        <f t="shared" si="27"/>
        <v>1.000002461088375</v>
      </c>
    </row>
    <row r="31" spans="1:27" ht="12.75">
      <c r="A31" s="4" t="s">
        <v>20</v>
      </c>
      <c r="B31" s="3">
        <v>0</v>
      </c>
      <c r="C31" s="3">
        <f>B31+1</f>
        <v>1</v>
      </c>
      <c r="D31" s="3">
        <f>C31+1</f>
        <v>2</v>
      </c>
      <c r="E31" s="3">
        <f aca="true" t="shared" si="28" ref="E31:X31">D31+1</f>
        <v>3</v>
      </c>
      <c r="F31" s="3">
        <f t="shared" si="28"/>
        <v>4</v>
      </c>
      <c r="G31" s="3">
        <f t="shared" si="28"/>
        <v>5</v>
      </c>
      <c r="H31" s="3">
        <f t="shared" si="28"/>
        <v>6</v>
      </c>
      <c r="I31" s="3">
        <f t="shared" si="28"/>
        <v>7</v>
      </c>
      <c r="J31" s="3">
        <f t="shared" si="28"/>
        <v>8</v>
      </c>
      <c r="K31" s="3">
        <f t="shared" si="28"/>
        <v>9</v>
      </c>
      <c r="L31" s="3">
        <f t="shared" si="28"/>
        <v>10</v>
      </c>
      <c r="M31" s="3">
        <f t="shared" si="28"/>
        <v>11</v>
      </c>
      <c r="N31" s="3">
        <f t="shared" si="28"/>
        <v>12</v>
      </c>
      <c r="O31" s="3">
        <f t="shared" si="28"/>
        <v>13</v>
      </c>
      <c r="P31" s="3">
        <f t="shared" si="28"/>
        <v>14</v>
      </c>
      <c r="Q31" s="3">
        <f t="shared" si="28"/>
        <v>15</v>
      </c>
      <c r="R31" s="3">
        <f t="shared" si="28"/>
        <v>16</v>
      </c>
      <c r="S31" s="3">
        <f t="shared" si="28"/>
        <v>17</v>
      </c>
      <c r="T31" s="3">
        <f t="shared" si="28"/>
        <v>18</v>
      </c>
      <c r="U31" s="3">
        <f t="shared" si="28"/>
        <v>19</v>
      </c>
      <c r="V31" s="3">
        <f t="shared" si="28"/>
        <v>20</v>
      </c>
      <c r="W31" s="3">
        <f t="shared" si="28"/>
        <v>21</v>
      </c>
      <c r="X31" s="3">
        <f t="shared" si="28"/>
        <v>22</v>
      </c>
      <c r="Y31" s="3">
        <f>X31+1</f>
        <v>23</v>
      </c>
      <c r="Z31" s="3">
        <f>Y31+1</f>
        <v>24</v>
      </c>
      <c r="AA31" s="3">
        <f>Z31+1</f>
        <v>25</v>
      </c>
    </row>
    <row r="32" ht="12.75">
      <c r="A32" s="10" t="s">
        <v>27</v>
      </c>
    </row>
    <row r="33" spans="1:27" ht="12.75">
      <c r="A33" s="10" t="s">
        <v>28</v>
      </c>
      <c r="B33" s="12">
        <f>0.045+3*(B21-B28)/B21</f>
        <v>0.045</v>
      </c>
      <c r="C33" s="12">
        <f aca="true" t="shared" si="29" ref="C33:AA33">0.045+3*(C21-C28)/C21</f>
        <v>0.01612608277189589</v>
      </c>
      <c r="D33" s="12">
        <f t="shared" si="29"/>
        <v>0.05983531427514336</v>
      </c>
      <c r="E33" s="12">
        <f t="shared" si="29"/>
        <v>0.05963060795840294</v>
      </c>
      <c r="F33" s="12">
        <f t="shared" si="29"/>
        <v>0.051964428216992556</v>
      </c>
      <c r="G33" s="12">
        <f t="shared" si="29"/>
        <v>0.04448811208044577</v>
      </c>
      <c r="H33" s="12">
        <f t="shared" si="29"/>
        <v>0.04100680363891749</v>
      </c>
      <c r="I33" s="12">
        <f t="shared" si="29"/>
        <v>0.041347824393399756</v>
      </c>
      <c r="J33" s="12">
        <f t="shared" si="29"/>
        <v>0.04341852122139719</v>
      </c>
      <c r="K33" s="12">
        <f t="shared" si="29"/>
        <v>0.04527416213333861</v>
      </c>
      <c r="L33" s="12">
        <f t="shared" si="29"/>
        <v>0.04605904771630689</v>
      </c>
      <c r="M33" s="12">
        <f t="shared" si="29"/>
        <v>0.04590150061448449</v>
      </c>
      <c r="N33" s="12">
        <f t="shared" si="29"/>
        <v>0.045354284245506804</v>
      </c>
      <c r="O33" s="12">
        <f t="shared" si="29"/>
        <v>0.0448964326131552</v>
      </c>
      <c r="P33" s="12">
        <f t="shared" si="29"/>
        <v>0.04472131462161214</v>
      </c>
      <c r="Q33" s="12">
        <f t="shared" si="29"/>
        <v>0.04477862545847724</v>
      </c>
      <c r="R33" s="12">
        <f t="shared" si="29"/>
        <v>0.04492233968815517</v>
      </c>
      <c r="S33" s="12">
        <f t="shared" si="29"/>
        <v>0.04503455195779886</v>
      </c>
      <c r="T33" s="12">
        <f t="shared" si="29"/>
        <v>0.04507269974341302</v>
      </c>
      <c r="U33" s="12">
        <f t="shared" si="29"/>
        <v>0.045053991206166974</v>
      </c>
      <c r="V33" s="12">
        <f t="shared" si="29"/>
        <v>0.04501657614897552</v>
      </c>
      <c r="W33" s="12">
        <f t="shared" si="29"/>
        <v>0.044989253025266955</v>
      </c>
      <c r="X33" s="12">
        <f t="shared" si="29"/>
        <v>0.04498117698992604</v>
      </c>
      <c r="Y33" s="12">
        <f t="shared" si="29"/>
        <v>0.044986921980965995</v>
      </c>
      <c r="Z33" s="12">
        <f t="shared" si="29"/>
        <v>0.04499659151806463</v>
      </c>
      <c r="AA33" s="12">
        <f t="shared" si="29"/>
        <v>0.04500319774912827</v>
      </c>
    </row>
    <row r="34" spans="1:27" ht="12.75">
      <c r="A34" s="10" t="s">
        <v>29</v>
      </c>
      <c r="B34" s="12">
        <f>(B28-B21)/B21</f>
        <v>0</v>
      </c>
      <c r="C34" s="12">
        <f aca="true" t="shared" si="30" ref="C34:AA34">(C28-C21)/C21</f>
        <v>0.009624639076034702</v>
      </c>
      <c r="D34" s="12">
        <f t="shared" si="30"/>
        <v>-0.004945104758381121</v>
      </c>
      <c r="E34" s="12">
        <f t="shared" si="30"/>
        <v>-0.004876869319467647</v>
      </c>
      <c r="F34" s="12">
        <f t="shared" si="30"/>
        <v>-0.002321476072330851</v>
      </c>
      <c r="G34" s="12">
        <f t="shared" si="30"/>
        <v>0.00017062930651807491</v>
      </c>
      <c r="H34" s="12">
        <f t="shared" si="30"/>
        <v>0.0013310654536941699</v>
      </c>
      <c r="I34" s="12">
        <f t="shared" si="30"/>
        <v>0.0012173918688667476</v>
      </c>
      <c r="J34" s="12">
        <f t="shared" si="30"/>
        <v>0.0005271595928676038</v>
      </c>
      <c r="K34" s="12">
        <f t="shared" si="30"/>
        <v>-9.138737777953676E-05</v>
      </c>
      <c r="L34" s="12">
        <f t="shared" si="30"/>
        <v>-0.00035301590543563026</v>
      </c>
      <c r="M34" s="12">
        <f t="shared" si="30"/>
        <v>-0.0003005002048281642</v>
      </c>
      <c r="N34" s="12">
        <f t="shared" si="30"/>
        <v>-0.00011809474850226749</v>
      </c>
      <c r="O34" s="12">
        <f t="shared" si="30"/>
        <v>3.452246228159956E-05</v>
      </c>
      <c r="P34" s="12">
        <f t="shared" si="30"/>
        <v>9.2895126129285E-05</v>
      </c>
      <c r="Q34" s="12">
        <f t="shared" si="30"/>
        <v>7.379151384092009E-05</v>
      </c>
      <c r="R34" s="12">
        <f t="shared" si="30"/>
        <v>2.5886770614942303E-05</v>
      </c>
      <c r="S34" s="12">
        <f t="shared" si="30"/>
        <v>-1.1517319266287693E-05</v>
      </c>
      <c r="T34" s="12">
        <f t="shared" si="30"/>
        <v>-2.4233247804340293E-05</v>
      </c>
      <c r="U34" s="12">
        <f t="shared" si="30"/>
        <v>-1.799706872232612E-05</v>
      </c>
      <c r="V34" s="12">
        <f t="shared" si="30"/>
        <v>-5.52538299184146E-06</v>
      </c>
      <c r="W34" s="12">
        <f t="shared" si="30"/>
        <v>3.582324911015185E-06</v>
      </c>
      <c r="X34" s="12">
        <f t="shared" si="30"/>
        <v>6.274336691319638E-06</v>
      </c>
      <c r="Y34" s="12">
        <f t="shared" si="30"/>
        <v>4.359339678000921E-06</v>
      </c>
      <c r="Z34" s="12">
        <f t="shared" si="30"/>
        <v>1.1361606451223396E-06</v>
      </c>
      <c r="AA34" s="12">
        <f t="shared" si="30"/>
        <v>-1.0659163760892774E-06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5" zoomScaleNormal="85" workbookViewId="0" topLeftCell="A1">
      <selection activeCell="A24" sqref="A24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 aca="true" t="shared" si="0" ref="C3:AA3">B3</f>
        <v>220</v>
      </c>
      <c r="D3" s="2">
        <f t="shared" si="0"/>
        <v>220</v>
      </c>
      <c r="E3" s="2">
        <f t="shared" si="0"/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t="shared" si="0"/>
        <v>220</v>
      </c>
      <c r="Z3" s="2">
        <f t="shared" si="0"/>
        <v>220</v>
      </c>
      <c r="AA3" s="2">
        <f t="shared" si="0"/>
        <v>220</v>
      </c>
    </row>
    <row r="4" spans="1:27" ht="12.75">
      <c r="A4" s="5" t="s">
        <v>1</v>
      </c>
      <c r="B4" s="2">
        <v>0.9</v>
      </c>
      <c r="C4" s="2">
        <f aca="true" t="shared" si="1" ref="C4:AA4">B4</f>
        <v>0.9</v>
      </c>
      <c r="D4" s="2">
        <f t="shared" si="1"/>
        <v>0.9</v>
      </c>
      <c r="E4" s="2">
        <f t="shared" si="1"/>
        <v>0.9</v>
      </c>
      <c r="F4" s="2">
        <f t="shared" si="1"/>
        <v>0.9</v>
      </c>
      <c r="G4" s="2">
        <f t="shared" si="1"/>
        <v>0.9</v>
      </c>
      <c r="H4" s="2">
        <f t="shared" si="1"/>
        <v>0.9</v>
      </c>
      <c r="I4" s="2">
        <f t="shared" si="1"/>
        <v>0.9</v>
      </c>
      <c r="J4" s="2">
        <f t="shared" si="1"/>
        <v>0.9</v>
      </c>
      <c r="K4" s="2">
        <f t="shared" si="1"/>
        <v>0.9</v>
      </c>
      <c r="L4" s="2">
        <f t="shared" si="1"/>
        <v>0.9</v>
      </c>
      <c r="M4" s="2">
        <f t="shared" si="1"/>
        <v>0.9</v>
      </c>
      <c r="N4" s="2">
        <f t="shared" si="1"/>
        <v>0.9</v>
      </c>
      <c r="O4" s="2">
        <f t="shared" si="1"/>
        <v>0.9</v>
      </c>
      <c r="P4" s="2">
        <f t="shared" si="1"/>
        <v>0.9</v>
      </c>
      <c r="Q4" s="2">
        <f t="shared" si="1"/>
        <v>0.9</v>
      </c>
      <c r="R4" s="2">
        <f t="shared" si="1"/>
        <v>0.9</v>
      </c>
      <c r="S4" s="2">
        <f t="shared" si="1"/>
        <v>0.9</v>
      </c>
      <c r="T4" s="2">
        <f t="shared" si="1"/>
        <v>0.9</v>
      </c>
      <c r="U4" s="2">
        <f t="shared" si="1"/>
        <v>0.9</v>
      </c>
      <c r="V4" s="2">
        <f t="shared" si="1"/>
        <v>0.9</v>
      </c>
      <c r="W4" s="2">
        <f t="shared" si="1"/>
        <v>0.9</v>
      </c>
      <c r="X4" s="2">
        <f t="shared" si="1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aca="true" t="shared" si="2" ref="C5:AA5">B5</f>
        <v>1000</v>
      </c>
      <c r="D5" s="2">
        <f t="shared" si="2"/>
        <v>1000</v>
      </c>
      <c r="E5" s="2">
        <f t="shared" si="2"/>
        <v>1000</v>
      </c>
      <c r="F5" s="2">
        <f t="shared" si="2"/>
        <v>1000</v>
      </c>
      <c r="G5" s="2">
        <f t="shared" si="2"/>
        <v>1000</v>
      </c>
      <c r="H5" s="2">
        <f t="shared" si="2"/>
        <v>1000</v>
      </c>
      <c r="I5" s="2">
        <f t="shared" si="2"/>
        <v>1000</v>
      </c>
      <c r="J5" s="2">
        <f t="shared" si="2"/>
        <v>1000</v>
      </c>
      <c r="K5" s="2">
        <f t="shared" si="2"/>
        <v>1000</v>
      </c>
      <c r="L5" s="2">
        <f t="shared" si="2"/>
        <v>1000</v>
      </c>
      <c r="M5" s="2">
        <f t="shared" si="2"/>
        <v>1000</v>
      </c>
      <c r="N5" s="2">
        <f t="shared" si="2"/>
        <v>1000</v>
      </c>
      <c r="O5" s="2">
        <f t="shared" si="2"/>
        <v>1000</v>
      </c>
      <c r="P5" s="2">
        <f t="shared" si="2"/>
        <v>1000</v>
      </c>
      <c r="Q5" s="2">
        <f t="shared" si="2"/>
        <v>1000</v>
      </c>
      <c r="R5" s="2">
        <f t="shared" si="2"/>
        <v>1000</v>
      </c>
      <c r="S5" s="2">
        <f t="shared" si="2"/>
        <v>1000</v>
      </c>
      <c r="T5" s="2">
        <f t="shared" si="2"/>
        <v>1000</v>
      </c>
      <c r="U5" s="2">
        <f t="shared" si="2"/>
        <v>1000</v>
      </c>
      <c r="V5" s="2">
        <f t="shared" si="2"/>
        <v>1000</v>
      </c>
      <c r="W5" s="2">
        <f t="shared" si="2"/>
        <v>1000</v>
      </c>
      <c r="X5" s="2">
        <f t="shared" si="2"/>
        <v>1000</v>
      </c>
      <c r="Y5" s="2">
        <f t="shared" si="2"/>
        <v>1000</v>
      </c>
      <c r="Z5" s="2">
        <f t="shared" si="2"/>
        <v>1000</v>
      </c>
      <c r="AA5" s="2">
        <f t="shared" si="2"/>
        <v>1000</v>
      </c>
    </row>
    <row r="6" spans="1:27" ht="12.75">
      <c r="A6" s="5" t="s">
        <v>3</v>
      </c>
      <c r="B6" s="2">
        <v>2000</v>
      </c>
      <c r="C6" s="2">
        <f aca="true" t="shared" si="3" ref="C6:AA6">B6</f>
        <v>2000</v>
      </c>
      <c r="D6" s="2">
        <f t="shared" si="3"/>
        <v>2000</v>
      </c>
      <c r="E6" s="2">
        <f t="shared" si="3"/>
        <v>2000</v>
      </c>
      <c r="F6" s="2">
        <f t="shared" si="3"/>
        <v>2000</v>
      </c>
      <c r="G6" s="2">
        <f t="shared" si="3"/>
        <v>2000</v>
      </c>
      <c r="H6" s="2">
        <f t="shared" si="3"/>
        <v>2000</v>
      </c>
      <c r="I6" s="2">
        <f t="shared" si="3"/>
        <v>2000</v>
      </c>
      <c r="J6" s="2">
        <f t="shared" si="3"/>
        <v>2000</v>
      </c>
      <c r="K6" s="2">
        <f t="shared" si="3"/>
        <v>2000</v>
      </c>
      <c r="L6" s="2">
        <f t="shared" si="3"/>
        <v>2000</v>
      </c>
      <c r="M6" s="2">
        <f t="shared" si="3"/>
        <v>2000</v>
      </c>
      <c r="N6" s="2">
        <f t="shared" si="3"/>
        <v>2000</v>
      </c>
      <c r="O6" s="2">
        <f t="shared" si="3"/>
        <v>2000</v>
      </c>
      <c r="P6" s="2">
        <f t="shared" si="3"/>
        <v>2000</v>
      </c>
      <c r="Q6" s="2">
        <f t="shared" si="3"/>
        <v>2000</v>
      </c>
      <c r="R6" s="2">
        <f t="shared" si="3"/>
        <v>2000</v>
      </c>
      <c r="S6" s="2">
        <f t="shared" si="3"/>
        <v>2000</v>
      </c>
      <c r="T6" s="2">
        <f t="shared" si="3"/>
        <v>2000</v>
      </c>
      <c r="U6" s="2">
        <f t="shared" si="3"/>
        <v>2000</v>
      </c>
      <c r="V6" s="2">
        <f t="shared" si="3"/>
        <v>2000</v>
      </c>
      <c r="W6" s="2">
        <f t="shared" si="3"/>
        <v>2000</v>
      </c>
      <c r="X6" s="2">
        <f t="shared" si="3"/>
        <v>2000</v>
      </c>
      <c r="Y6" s="2">
        <f t="shared" si="3"/>
        <v>2000</v>
      </c>
      <c r="Z6" s="2">
        <f t="shared" si="3"/>
        <v>2000</v>
      </c>
      <c r="AA6" s="2">
        <f t="shared" si="3"/>
        <v>2000</v>
      </c>
    </row>
    <row r="7" spans="1:27" ht="12.75">
      <c r="A7" s="5" t="s">
        <v>4</v>
      </c>
      <c r="B7" s="2">
        <v>525</v>
      </c>
      <c r="C7" s="2">
        <f aca="true" t="shared" si="4" ref="C7:AA7">B7</f>
        <v>525</v>
      </c>
      <c r="D7" s="2">
        <f t="shared" si="4"/>
        <v>525</v>
      </c>
      <c r="E7" s="2">
        <f t="shared" si="4"/>
        <v>525</v>
      </c>
      <c r="F7" s="2">
        <f t="shared" si="4"/>
        <v>525</v>
      </c>
      <c r="G7" s="2">
        <f t="shared" si="4"/>
        <v>525</v>
      </c>
      <c r="H7" s="2">
        <f t="shared" si="4"/>
        <v>525</v>
      </c>
      <c r="I7" s="2">
        <f t="shared" si="4"/>
        <v>525</v>
      </c>
      <c r="J7" s="2">
        <f t="shared" si="4"/>
        <v>525</v>
      </c>
      <c r="K7" s="2">
        <f t="shared" si="4"/>
        <v>525</v>
      </c>
      <c r="L7" s="2">
        <f t="shared" si="4"/>
        <v>525</v>
      </c>
      <c r="M7" s="2">
        <f t="shared" si="4"/>
        <v>525</v>
      </c>
      <c r="N7" s="2">
        <f t="shared" si="4"/>
        <v>525</v>
      </c>
      <c r="O7" s="2">
        <f t="shared" si="4"/>
        <v>525</v>
      </c>
      <c r="P7" s="2">
        <f t="shared" si="4"/>
        <v>525</v>
      </c>
      <c r="Q7" s="2">
        <f t="shared" si="4"/>
        <v>525</v>
      </c>
      <c r="R7" s="2">
        <f t="shared" si="4"/>
        <v>525</v>
      </c>
      <c r="S7" s="2">
        <f t="shared" si="4"/>
        <v>525</v>
      </c>
      <c r="T7" s="2">
        <f t="shared" si="4"/>
        <v>525</v>
      </c>
      <c r="U7" s="2">
        <f t="shared" si="4"/>
        <v>525</v>
      </c>
      <c r="V7" s="2">
        <f t="shared" si="4"/>
        <v>525</v>
      </c>
      <c r="W7" s="2">
        <f t="shared" si="4"/>
        <v>525</v>
      </c>
      <c r="X7" s="2">
        <f t="shared" si="4"/>
        <v>525</v>
      </c>
      <c r="Y7" s="2">
        <f t="shared" si="4"/>
        <v>525</v>
      </c>
      <c r="Z7" s="2">
        <f t="shared" si="4"/>
        <v>525</v>
      </c>
      <c r="AA7" s="2">
        <f t="shared" si="4"/>
        <v>525</v>
      </c>
    </row>
    <row r="8" spans="1:27" ht="12.75">
      <c r="A8" s="5" t="s">
        <v>5</v>
      </c>
      <c r="B8" s="2">
        <v>0.1</v>
      </c>
      <c r="C8" s="2">
        <f aca="true" t="shared" si="5" ref="C8:AA8">B8</f>
        <v>0.1</v>
      </c>
      <c r="D8" s="2">
        <f t="shared" si="5"/>
        <v>0.1</v>
      </c>
      <c r="E8" s="2">
        <f t="shared" si="5"/>
        <v>0.1</v>
      </c>
      <c r="F8" s="2">
        <f t="shared" si="5"/>
        <v>0.1</v>
      </c>
      <c r="G8" s="2">
        <f t="shared" si="5"/>
        <v>0.1</v>
      </c>
      <c r="H8" s="2">
        <f t="shared" si="5"/>
        <v>0.1</v>
      </c>
      <c r="I8" s="2">
        <f t="shared" si="5"/>
        <v>0.1</v>
      </c>
      <c r="J8" s="2">
        <f t="shared" si="5"/>
        <v>0.1</v>
      </c>
      <c r="K8" s="2">
        <f t="shared" si="5"/>
        <v>0.1</v>
      </c>
      <c r="L8" s="2">
        <f t="shared" si="5"/>
        <v>0.1</v>
      </c>
      <c r="M8" s="2">
        <f t="shared" si="5"/>
        <v>0.1</v>
      </c>
      <c r="N8" s="2">
        <f t="shared" si="5"/>
        <v>0.1</v>
      </c>
      <c r="O8" s="2">
        <f t="shared" si="5"/>
        <v>0.1</v>
      </c>
      <c r="P8" s="2">
        <f t="shared" si="5"/>
        <v>0.1</v>
      </c>
      <c r="Q8" s="2">
        <f t="shared" si="5"/>
        <v>0.1</v>
      </c>
      <c r="R8" s="2">
        <f t="shared" si="5"/>
        <v>0.1</v>
      </c>
      <c r="S8" s="2">
        <f t="shared" si="5"/>
        <v>0.1</v>
      </c>
      <c r="T8" s="2">
        <f t="shared" si="5"/>
        <v>0.1</v>
      </c>
      <c r="U8" s="2">
        <f t="shared" si="5"/>
        <v>0.1</v>
      </c>
      <c r="V8" s="2">
        <f t="shared" si="5"/>
        <v>0.1</v>
      </c>
      <c r="W8" s="2">
        <f t="shared" si="5"/>
        <v>0.1</v>
      </c>
      <c r="X8" s="2">
        <f t="shared" si="5"/>
        <v>0.1</v>
      </c>
      <c r="Y8" s="2">
        <f t="shared" si="5"/>
        <v>0.1</v>
      </c>
      <c r="Z8" s="2">
        <f t="shared" si="5"/>
        <v>0.1</v>
      </c>
      <c r="AA8" s="2">
        <f t="shared" si="5"/>
        <v>0.1</v>
      </c>
    </row>
    <row r="9" spans="1:27" ht="12.75">
      <c r="A9" s="5" t="s">
        <v>6</v>
      </c>
      <c r="B9" s="2">
        <v>500</v>
      </c>
      <c r="C9" s="2">
        <f aca="true" t="shared" si="6" ref="C9:AA9">B9</f>
        <v>500</v>
      </c>
      <c r="D9" s="2">
        <f t="shared" si="6"/>
        <v>500</v>
      </c>
      <c r="E9" s="2">
        <f t="shared" si="6"/>
        <v>500</v>
      </c>
      <c r="F9" s="2">
        <f t="shared" si="6"/>
        <v>500</v>
      </c>
      <c r="G9" s="2">
        <f t="shared" si="6"/>
        <v>500</v>
      </c>
      <c r="H9" s="2">
        <f t="shared" si="6"/>
        <v>500</v>
      </c>
      <c r="I9" s="2">
        <f t="shared" si="6"/>
        <v>500</v>
      </c>
      <c r="J9" s="2">
        <f t="shared" si="6"/>
        <v>500</v>
      </c>
      <c r="K9" s="2">
        <f t="shared" si="6"/>
        <v>500</v>
      </c>
      <c r="L9" s="2">
        <f t="shared" si="6"/>
        <v>500</v>
      </c>
      <c r="M9" s="2">
        <f t="shared" si="6"/>
        <v>500</v>
      </c>
      <c r="N9" s="2">
        <f t="shared" si="6"/>
        <v>500</v>
      </c>
      <c r="O9" s="2">
        <f t="shared" si="6"/>
        <v>500</v>
      </c>
      <c r="P9" s="2">
        <f t="shared" si="6"/>
        <v>500</v>
      </c>
      <c r="Q9" s="2">
        <f t="shared" si="6"/>
        <v>500</v>
      </c>
      <c r="R9" s="2">
        <f t="shared" si="6"/>
        <v>500</v>
      </c>
      <c r="S9" s="2">
        <f t="shared" si="6"/>
        <v>500</v>
      </c>
      <c r="T9" s="2">
        <f t="shared" si="6"/>
        <v>500</v>
      </c>
      <c r="U9" s="2">
        <f t="shared" si="6"/>
        <v>500</v>
      </c>
      <c r="V9" s="2">
        <f t="shared" si="6"/>
        <v>500</v>
      </c>
      <c r="W9" s="2">
        <f t="shared" si="6"/>
        <v>500</v>
      </c>
      <c r="X9" s="2">
        <f t="shared" si="6"/>
        <v>500</v>
      </c>
      <c r="Y9" s="2">
        <f t="shared" si="6"/>
        <v>500</v>
      </c>
      <c r="Z9" s="2">
        <f t="shared" si="6"/>
        <v>500</v>
      </c>
      <c r="AA9" s="2">
        <f t="shared" si="6"/>
        <v>500</v>
      </c>
    </row>
    <row r="10" spans="1:27" ht="12.75">
      <c r="A10" s="5" t="s">
        <v>9</v>
      </c>
      <c r="B10" s="2">
        <v>0.1583</v>
      </c>
      <c r="C10" s="2">
        <f aca="true" t="shared" si="7" ref="C10:AA10">B10</f>
        <v>0.1583</v>
      </c>
      <c r="D10" s="2">
        <f t="shared" si="7"/>
        <v>0.1583</v>
      </c>
      <c r="E10" s="2">
        <f t="shared" si="7"/>
        <v>0.1583</v>
      </c>
      <c r="F10" s="2">
        <f t="shared" si="7"/>
        <v>0.1583</v>
      </c>
      <c r="G10" s="2">
        <f t="shared" si="7"/>
        <v>0.1583</v>
      </c>
      <c r="H10" s="2">
        <f t="shared" si="7"/>
        <v>0.1583</v>
      </c>
      <c r="I10" s="2">
        <f t="shared" si="7"/>
        <v>0.1583</v>
      </c>
      <c r="J10" s="2">
        <f t="shared" si="7"/>
        <v>0.1583</v>
      </c>
      <c r="K10" s="2">
        <f t="shared" si="7"/>
        <v>0.1583</v>
      </c>
      <c r="L10" s="2">
        <f t="shared" si="7"/>
        <v>0.1583</v>
      </c>
      <c r="M10" s="2">
        <f t="shared" si="7"/>
        <v>0.1583</v>
      </c>
      <c r="N10" s="2">
        <f t="shared" si="7"/>
        <v>0.1583</v>
      </c>
      <c r="O10" s="2">
        <f t="shared" si="7"/>
        <v>0.1583</v>
      </c>
      <c r="P10" s="2">
        <f t="shared" si="7"/>
        <v>0.1583</v>
      </c>
      <c r="Q10" s="2">
        <f t="shared" si="7"/>
        <v>0.1583</v>
      </c>
      <c r="R10" s="2">
        <f t="shared" si="7"/>
        <v>0.1583</v>
      </c>
      <c r="S10" s="2">
        <f t="shared" si="7"/>
        <v>0.1583</v>
      </c>
      <c r="T10" s="2">
        <f t="shared" si="7"/>
        <v>0.1583</v>
      </c>
      <c r="U10" s="2">
        <f t="shared" si="7"/>
        <v>0.1583</v>
      </c>
      <c r="V10" s="2">
        <f t="shared" si="7"/>
        <v>0.1583</v>
      </c>
      <c r="W10" s="2">
        <f t="shared" si="7"/>
        <v>0.1583</v>
      </c>
      <c r="X10" s="2">
        <f t="shared" si="7"/>
        <v>0.1583</v>
      </c>
      <c r="Y10" s="2">
        <f t="shared" si="7"/>
        <v>0.1583</v>
      </c>
      <c r="Z10" s="2">
        <f t="shared" si="7"/>
        <v>0.1583</v>
      </c>
      <c r="AA10" s="2">
        <f t="shared" si="7"/>
        <v>0.1583</v>
      </c>
    </row>
    <row r="11" spans="1:27" ht="12.75">
      <c r="A11" s="5" t="s">
        <v>10</v>
      </c>
      <c r="B11" s="2">
        <v>1000</v>
      </c>
      <c r="C11" s="2">
        <f aca="true" t="shared" si="8" ref="C11:AA11">B11</f>
        <v>1000</v>
      </c>
      <c r="D11" s="2">
        <f t="shared" si="8"/>
        <v>1000</v>
      </c>
      <c r="E11" s="2">
        <f t="shared" si="8"/>
        <v>1000</v>
      </c>
      <c r="F11" s="2">
        <f t="shared" si="8"/>
        <v>1000</v>
      </c>
      <c r="G11" s="2">
        <f t="shared" si="8"/>
        <v>1000</v>
      </c>
      <c r="H11" s="2">
        <f t="shared" si="8"/>
        <v>1000</v>
      </c>
      <c r="I11" s="2">
        <f t="shared" si="8"/>
        <v>1000</v>
      </c>
      <c r="J11" s="2">
        <f t="shared" si="8"/>
        <v>1000</v>
      </c>
      <c r="K11" s="2">
        <f t="shared" si="8"/>
        <v>1000</v>
      </c>
      <c r="L11" s="2">
        <f t="shared" si="8"/>
        <v>1000</v>
      </c>
      <c r="M11" s="2">
        <f t="shared" si="8"/>
        <v>1000</v>
      </c>
      <c r="N11" s="2">
        <f t="shared" si="8"/>
        <v>1000</v>
      </c>
      <c r="O11" s="2">
        <f t="shared" si="8"/>
        <v>1000</v>
      </c>
      <c r="P11" s="2">
        <f t="shared" si="8"/>
        <v>1000</v>
      </c>
      <c r="Q11" s="2">
        <f t="shared" si="8"/>
        <v>1000</v>
      </c>
      <c r="R11" s="2">
        <f t="shared" si="8"/>
        <v>1000</v>
      </c>
      <c r="S11" s="2">
        <f t="shared" si="8"/>
        <v>1000</v>
      </c>
      <c r="T11" s="2">
        <f t="shared" si="8"/>
        <v>1000</v>
      </c>
      <c r="U11" s="2">
        <f t="shared" si="8"/>
        <v>1000</v>
      </c>
      <c r="V11" s="2">
        <f t="shared" si="8"/>
        <v>1000</v>
      </c>
      <c r="W11" s="2">
        <f t="shared" si="8"/>
        <v>1000</v>
      </c>
      <c r="X11" s="2">
        <f t="shared" si="8"/>
        <v>1000</v>
      </c>
      <c r="Y11" s="2">
        <f t="shared" si="8"/>
        <v>1000</v>
      </c>
      <c r="Z11" s="2">
        <f t="shared" si="8"/>
        <v>1000</v>
      </c>
      <c r="AA11" s="2">
        <f t="shared" si="8"/>
        <v>1000</v>
      </c>
    </row>
    <row r="12" spans="1:27" ht="12.75">
      <c r="A12" s="5" t="s">
        <v>26</v>
      </c>
      <c r="B12" s="2">
        <v>0.5</v>
      </c>
      <c r="C12" s="2">
        <f aca="true" t="shared" si="9" ref="C12:AA12">B12</f>
        <v>0.5</v>
      </c>
      <c r="D12" s="2">
        <f t="shared" si="9"/>
        <v>0.5</v>
      </c>
      <c r="E12" s="2">
        <f t="shared" si="9"/>
        <v>0.5</v>
      </c>
      <c r="F12" s="2">
        <f t="shared" si="9"/>
        <v>0.5</v>
      </c>
      <c r="G12" s="2">
        <f t="shared" si="9"/>
        <v>0.5</v>
      </c>
      <c r="H12" s="2">
        <f t="shared" si="9"/>
        <v>0.5</v>
      </c>
      <c r="I12" s="2">
        <f t="shared" si="9"/>
        <v>0.5</v>
      </c>
      <c r="J12" s="2">
        <f t="shared" si="9"/>
        <v>0.5</v>
      </c>
      <c r="K12" s="2">
        <f t="shared" si="9"/>
        <v>0.5</v>
      </c>
      <c r="L12" s="2">
        <f t="shared" si="9"/>
        <v>0.5</v>
      </c>
      <c r="M12" s="2">
        <f t="shared" si="9"/>
        <v>0.5</v>
      </c>
      <c r="N12" s="2">
        <f t="shared" si="9"/>
        <v>0.5</v>
      </c>
      <c r="O12" s="2">
        <f t="shared" si="9"/>
        <v>0.5</v>
      </c>
      <c r="P12" s="2">
        <f t="shared" si="9"/>
        <v>0.5</v>
      </c>
      <c r="Q12" s="2">
        <f t="shared" si="9"/>
        <v>0.5</v>
      </c>
      <c r="R12" s="2">
        <f t="shared" si="9"/>
        <v>0.5</v>
      </c>
      <c r="S12" s="2">
        <f t="shared" si="9"/>
        <v>0.5</v>
      </c>
      <c r="T12" s="2">
        <f t="shared" si="9"/>
        <v>0.5</v>
      </c>
      <c r="U12" s="2">
        <f t="shared" si="9"/>
        <v>0.5</v>
      </c>
      <c r="V12" s="2">
        <f t="shared" si="9"/>
        <v>0.5</v>
      </c>
      <c r="W12" s="2">
        <f t="shared" si="9"/>
        <v>0.5</v>
      </c>
      <c r="X12" s="2">
        <f t="shared" si="9"/>
        <v>0.5</v>
      </c>
      <c r="Y12" s="2">
        <f t="shared" si="9"/>
        <v>0.5</v>
      </c>
      <c r="Z12" s="2">
        <f t="shared" si="9"/>
        <v>0.5</v>
      </c>
      <c r="AA12" s="2">
        <f t="shared" si="9"/>
        <v>0.5</v>
      </c>
    </row>
    <row r="13" spans="1:27" ht="12.75">
      <c r="A13" s="5" t="s">
        <v>22</v>
      </c>
      <c r="B13" s="2">
        <v>1.2</v>
      </c>
      <c r="C13" s="2">
        <f aca="true" t="shared" si="10" ref="C13:AA13">B13</f>
        <v>1.2</v>
      </c>
      <c r="D13" s="2">
        <f t="shared" si="10"/>
        <v>1.2</v>
      </c>
      <c r="E13" s="2">
        <f t="shared" si="10"/>
        <v>1.2</v>
      </c>
      <c r="F13" s="2">
        <f t="shared" si="10"/>
        <v>1.2</v>
      </c>
      <c r="G13" s="2">
        <f t="shared" si="10"/>
        <v>1.2</v>
      </c>
      <c r="H13" s="2">
        <f t="shared" si="10"/>
        <v>1.2</v>
      </c>
      <c r="I13" s="2">
        <f t="shared" si="10"/>
        <v>1.2</v>
      </c>
      <c r="J13" s="2">
        <f t="shared" si="10"/>
        <v>1.2</v>
      </c>
      <c r="K13" s="2">
        <f t="shared" si="10"/>
        <v>1.2</v>
      </c>
      <c r="L13" s="2">
        <f t="shared" si="10"/>
        <v>1.2</v>
      </c>
      <c r="M13" s="2">
        <f t="shared" si="10"/>
        <v>1.2</v>
      </c>
      <c r="N13" s="2">
        <f t="shared" si="10"/>
        <v>1.2</v>
      </c>
      <c r="O13" s="2">
        <f t="shared" si="10"/>
        <v>1.2</v>
      </c>
      <c r="P13" s="2">
        <f t="shared" si="10"/>
        <v>1.2</v>
      </c>
      <c r="Q13" s="2">
        <f t="shared" si="10"/>
        <v>1.2</v>
      </c>
      <c r="R13" s="2">
        <f t="shared" si="10"/>
        <v>1.2</v>
      </c>
      <c r="S13" s="2">
        <f t="shared" si="10"/>
        <v>1.2</v>
      </c>
      <c r="T13" s="2">
        <f t="shared" si="10"/>
        <v>1.2</v>
      </c>
      <c r="U13" s="2">
        <f t="shared" si="10"/>
        <v>1.2</v>
      </c>
      <c r="V13" s="2">
        <f t="shared" si="10"/>
        <v>1.2</v>
      </c>
      <c r="W13" s="2">
        <f t="shared" si="10"/>
        <v>1.2</v>
      </c>
      <c r="X13" s="2">
        <f t="shared" si="10"/>
        <v>1.2</v>
      </c>
      <c r="Y13" s="2">
        <f t="shared" si="10"/>
        <v>1.2</v>
      </c>
      <c r="Z13" s="2">
        <f t="shared" si="10"/>
        <v>1.2</v>
      </c>
      <c r="AA13" s="2">
        <f t="shared" si="10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v>1250</v>
      </c>
      <c r="D15" s="2">
        <v>1200</v>
      </c>
      <c r="E15" s="2">
        <f aca="true" t="shared" si="11" ref="E15:AA15">D15</f>
        <v>1200</v>
      </c>
      <c r="F15" s="2">
        <f t="shared" si="11"/>
        <v>1200</v>
      </c>
      <c r="G15" s="2">
        <f t="shared" si="11"/>
        <v>1200</v>
      </c>
      <c r="H15" s="2">
        <f t="shared" si="11"/>
        <v>1200</v>
      </c>
      <c r="I15" s="2">
        <f t="shared" si="11"/>
        <v>1200</v>
      </c>
      <c r="J15" s="2">
        <f t="shared" si="11"/>
        <v>1200</v>
      </c>
      <c r="K15" s="2">
        <f t="shared" si="11"/>
        <v>1200</v>
      </c>
      <c r="L15" s="2">
        <f t="shared" si="11"/>
        <v>1200</v>
      </c>
      <c r="M15" s="2">
        <f t="shared" si="11"/>
        <v>1200</v>
      </c>
      <c r="N15" s="2">
        <f t="shared" si="11"/>
        <v>1200</v>
      </c>
      <c r="O15" s="2">
        <f t="shared" si="11"/>
        <v>1200</v>
      </c>
      <c r="P15" s="2">
        <f t="shared" si="11"/>
        <v>1200</v>
      </c>
      <c r="Q15" s="2">
        <f t="shared" si="11"/>
        <v>1200</v>
      </c>
      <c r="R15" s="2">
        <f t="shared" si="11"/>
        <v>1200</v>
      </c>
      <c r="S15" s="2">
        <f t="shared" si="11"/>
        <v>1200</v>
      </c>
      <c r="T15" s="2">
        <f t="shared" si="11"/>
        <v>1200</v>
      </c>
      <c r="U15" s="2">
        <f t="shared" si="11"/>
        <v>1200</v>
      </c>
      <c r="V15" s="2">
        <f t="shared" si="11"/>
        <v>1200</v>
      </c>
      <c r="W15" s="2">
        <f t="shared" si="11"/>
        <v>1200</v>
      </c>
      <c r="X15" s="2">
        <f t="shared" si="11"/>
        <v>1200</v>
      </c>
      <c r="Y15" s="2">
        <f t="shared" si="11"/>
        <v>1200</v>
      </c>
      <c r="Z15" s="2">
        <f t="shared" si="11"/>
        <v>1200</v>
      </c>
      <c r="AA15" s="2">
        <f t="shared" si="11"/>
        <v>1200</v>
      </c>
    </row>
    <row r="16" spans="1:27" ht="14.25">
      <c r="A16" s="5" t="s">
        <v>31</v>
      </c>
      <c r="B16" s="2">
        <v>0</v>
      </c>
      <c r="C16" s="2">
        <f aca="true" t="shared" si="12" ref="C16:D18">B16</f>
        <v>0</v>
      </c>
      <c r="D16" s="2">
        <f t="shared" si="12"/>
        <v>0</v>
      </c>
      <c r="E16" s="2">
        <f aca="true" t="shared" si="13" ref="E16:AA16">D16</f>
        <v>0</v>
      </c>
      <c r="F16" s="2">
        <f t="shared" si="13"/>
        <v>0</v>
      </c>
      <c r="G16" s="2">
        <f t="shared" si="13"/>
        <v>0</v>
      </c>
      <c r="H16" s="2">
        <f t="shared" si="13"/>
        <v>0</v>
      </c>
      <c r="I16" s="2">
        <f t="shared" si="13"/>
        <v>0</v>
      </c>
      <c r="J16" s="2">
        <f t="shared" si="13"/>
        <v>0</v>
      </c>
      <c r="K16" s="2">
        <f t="shared" si="13"/>
        <v>0</v>
      </c>
      <c r="L16" s="2">
        <f t="shared" si="13"/>
        <v>0</v>
      </c>
      <c r="M16" s="2">
        <f t="shared" si="13"/>
        <v>0</v>
      </c>
      <c r="N16" s="2">
        <f t="shared" si="13"/>
        <v>0</v>
      </c>
      <c r="O16" s="2">
        <f t="shared" si="13"/>
        <v>0</v>
      </c>
      <c r="P16" s="2">
        <f t="shared" si="13"/>
        <v>0</v>
      </c>
      <c r="Q16" s="2">
        <f t="shared" si="13"/>
        <v>0</v>
      </c>
      <c r="R16" s="2">
        <f t="shared" si="13"/>
        <v>0</v>
      </c>
      <c r="S16" s="2">
        <f t="shared" si="13"/>
        <v>0</v>
      </c>
      <c r="T16" s="2">
        <f t="shared" si="13"/>
        <v>0</v>
      </c>
      <c r="U16" s="2">
        <f t="shared" si="13"/>
        <v>0</v>
      </c>
      <c r="V16" s="2">
        <f t="shared" si="13"/>
        <v>0</v>
      </c>
      <c r="W16" s="2">
        <f t="shared" si="13"/>
        <v>0</v>
      </c>
      <c r="X16" s="2">
        <f t="shared" si="13"/>
        <v>0</v>
      </c>
      <c r="Y16" s="2">
        <f t="shared" si="13"/>
        <v>0</v>
      </c>
      <c r="Z16" s="2">
        <f t="shared" si="13"/>
        <v>0</v>
      </c>
      <c r="AA16" s="2">
        <f t="shared" si="13"/>
        <v>0</v>
      </c>
    </row>
    <row r="17" spans="1:27" ht="12.75">
      <c r="A17" s="5" t="s">
        <v>8</v>
      </c>
      <c r="B17" s="2">
        <v>0.3</v>
      </c>
      <c r="C17" s="2">
        <f t="shared" si="12"/>
        <v>0.3</v>
      </c>
      <c r="D17" s="2">
        <f t="shared" si="12"/>
        <v>0.3</v>
      </c>
      <c r="E17" s="2">
        <f aca="true" t="shared" si="14" ref="E17:AA17">D17</f>
        <v>0.3</v>
      </c>
      <c r="F17" s="2">
        <f t="shared" si="14"/>
        <v>0.3</v>
      </c>
      <c r="G17" s="2">
        <f t="shared" si="14"/>
        <v>0.3</v>
      </c>
      <c r="H17" s="2">
        <f t="shared" si="14"/>
        <v>0.3</v>
      </c>
      <c r="I17" s="2">
        <f t="shared" si="14"/>
        <v>0.3</v>
      </c>
      <c r="J17" s="2">
        <f t="shared" si="14"/>
        <v>0.3</v>
      </c>
      <c r="K17" s="2">
        <f t="shared" si="14"/>
        <v>0.3</v>
      </c>
      <c r="L17" s="2">
        <f t="shared" si="14"/>
        <v>0.3</v>
      </c>
      <c r="M17" s="2">
        <f t="shared" si="14"/>
        <v>0.3</v>
      </c>
      <c r="N17" s="2">
        <f t="shared" si="14"/>
        <v>0.3</v>
      </c>
      <c r="O17" s="2">
        <f t="shared" si="14"/>
        <v>0.3</v>
      </c>
      <c r="P17" s="2">
        <f t="shared" si="14"/>
        <v>0.3</v>
      </c>
      <c r="Q17" s="2">
        <f t="shared" si="14"/>
        <v>0.3</v>
      </c>
      <c r="R17" s="2">
        <f t="shared" si="14"/>
        <v>0.3</v>
      </c>
      <c r="S17" s="2">
        <f t="shared" si="14"/>
        <v>0.3</v>
      </c>
      <c r="T17" s="2">
        <f t="shared" si="14"/>
        <v>0.3</v>
      </c>
      <c r="U17" s="2">
        <f t="shared" si="14"/>
        <v>0.3</v>
      </c>
      <c r="V17" s="2">
        <f t="shared" si="14"/>
        <v>0.3</v>
      </c>
      <c r="W17" s="2">
        <f t="shared" si="14"/>
        <v>0.3</v>
      </c>
      <c r="X17" s="2">
        <f t="shared" si="14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5" t="s">
        <v>21</v>
      </c>
      <c r="B18" s="9">
        <v>0</v>
      </c>
      <c r="C18" s="9">
        <f t="shared" si="12"/>
        <v>0</v>
      </c>
      <c r="D18" s="9">
        <f t="shared" si="12"/>
        <v>0</v>
      </c>
      <c r="E18" s="9">
        <f aca="true" t="shared" si="15" ref="E18:AA18">D18</f>
        <v>0</v>
      </c>
      <c r="F18" s="9">
        <f t="shared" si="15"/>
        <v>0</v>
      </c>
      <c r="G18" s="9">
        <f t="shared" si="15"/>
        <v>0</v>
      </c>
      <c r="H18" s="9">
        <f t="shared" si="15"/>
        <v>0</v>
      </c>
      <c r="I18" s="9">
        <f t="shared" si="15"/>
        <v>0</v>
      </c>
      <c r="J18" s="9">
        <f t="shared" si="15"/>
        <v>0</v>
      </c>
      <c r="K18" s="9">
        <f t="shared" si="15"/>
        <v>0</v>
      </c>
      <c r="L18" s="9">
        <f t="shared" si="15"/>
        <v>0</v>
      </c>
      <c r="M18" s="9">
        <f t="shared" si="15"/>
        <v>0</v>
      </c>
      <c r="N18" s="9">
        <f t="shared" si="15"/>
        <v>0</v>
      </c>
      <c r="O18" s="9">
        <f t="shared" si="15"/>
        <v>0</v>
      </c>
      <c r="P18" s="9">
        <f t="shared" si="15"/>
        <v>0</v>
      </c>
      <c r="Q18" s="9">
        <f t="shared" si="15"/>
        <v>0</v>
      </c>
      <c r="R18" s="9">
        <f t="shared" si="15"/>
        <v>0</v>
      </c>
      <c r="S18" s="9">
        <f t="shared" si="15"/>
        <v>0</v>
      </c>
      <c r="T18" s="9">
        <f t="shared" si="15"/>
        <v>0</v>
      </c>
      <c r="U18" s="9">
        <f t="shared" si="15"/>
        <v>0</v>
      </c>
      <c r="V18" s="9">
        <f t="shared" si="15"/>
        <v>0</v>
      </c>
      <c r="W18" s="9">
        <f t="shared" si="15"/>
        <v>0</v>
      </c>
      <c r="X18" s="9">
        <f t="shared" si="15"/>
        <v>0</v>
      </c>
      <c r="Y18" s="9">
        <f t="shared" si="15"/>
        <v>0</v>
      </c>
      <c r="Z18" s="9">
        <f t="shared" si="15"/>
        <v>0</v>
      </c>
      <c r="AA18" s="9">
        <f t="shared" si="15"/>
        <v>0</v>
      </c>
    </row>
    <row r="19" spans="1:27" ht="12.75">
      <c r="A19" s="5" t="s">
        <v>11</v>
      </c>
      <c r="B19" s="2">
        <v>900</v>
      </c>
      <c r="C19" s="2">
        <f aca="true" t="shared" si="16" ref="C19:AA19">B19*(1+C18)</f>
        <v>900</v>
      </c>
      <c r="D19" s="2">
        <f t="shared" si="16"/>
        <v>900</v>
      </c>
      <c r="E19" s="2">
        <f t="shared" si="16"/>
        <v>900</v>
      </c>
      <c r="F19" s="2">
        <f t="shared" si="16"/>
        <v>900</v>
      </c>
      <c r="G19" s="2">
        <f t="shared" si="16"/>
        <v>900</v>
      </c>
      <c r="H19" s="2">
        <f t="shared" si="16"/>
        <v>900</v>
      </c>
      <c r="I19" s="2">
        <f t="shared" si="16"/>
        <v>900</v>
      </c>
      <c r="J19" s="2">
        <f t="shared" si="16"/>
        <v>900</v>
      </c>
      <c r="K19" s="2">
        <f t="shared" si="16"/>
        <v>900</v>
      </c>
      <c r="L19" s="2">
        <f t="shared" si="16"/>
        <v>900</v>
      </c>
      <c r="M19" s="2">
        <f t="shared" si="16"/>
        <v>900</v>
      </c>
      <c r="N19" s="2">
        <f t="shared" si="16"/>
        <v>900</v>
      </c>
      <c r="O19" s="2">
        <f t="shared" si="16"/>
        <v>900</v>
      </c>
      <c r="P19" s="2">
        <f t="shared" si="16"/>
        <v>900</v>
      </c>
      <c r="Q19" s="2">
        <f t="shared" si="16"/>
        <v>900</v>
      </c>
      <c r="R19" s="2">
        <f t="shared" si="16"/>
        <v>900</v>
      </c>
      <c r="S19" s="2">
        <f t="shared" si="16"/>
        <v>900</v>
      </c>
      <c r="T19" s="2">
        <f t="shared" si="16"/>
        <v>900</v>
      </c>
      <c r="U19" s="2">
        <f t="shared" si="16"/>
        <v>900</v>
      </c>
      <c r="V19" s="2">
        <f t="shared" si="16"/>
        <v>900</v>
      </c>
      <c r="W19" s="2">
        <f t="shared" si="16"/>
        <v>900</v>
      </c>
      <c r="X19" s="2">
        <f t="shared" si="16"/>
        <v>900</v>
      </c>
      <c r="Y19" s="2">
        <f t="shared" si="16"/>
        <v>900</v>
      </c>
      <c r="Z19" s="2">
        <f t="shared" si="16"/>
        <v>900</v>
      </c>
      <c r="AA19" s="2">
        <f t="shared" si="16"/>
        <v>900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19" t="s">
        <v>32</v>
      </c>
      <c r="B22" s="9">
        <v>0</v>
      </c>
      <c r="C22" s="9">
        <f aca="true" t="shared" si="17" ref="C22:AA22">C12*B22+C13*(B28-B21)/B21</f>
        <v>0</v>
      </c>
      <c r="D22" s="9">
        <f t="shared" si="17"/>
        <v>0.006684965760382645</v>
      </c>
      <c r="E22" s="9">
        <f t="shared" si="17"/>
        <v>0.0013448425128613746</v>
      </c>
      <c r="F22" s="9">
        <f t="shared" si="17"/>
        <v>-0.0017265530450926796</v>
      </c>
      <c r="G22" s="9">
        <f t="shared" si="17"/>
        <v>-0.0027461139832745864</v>
      </c>
      <c r="H22" s="9">
        <f t="shared" si="17"/>
        <v>-0.0024327088693518236</v>
      </c>
      <c r="I22" s="9">
        <f t="shared" si="17"/>
        <v>-0.0015449898894307813</v>
      </c>
      <c r="J22" s="9">
        <f t="shared" si="17"/>
        <v>-0.0006361505457619979</v>
      </c>
      <c r="K22" s="9">
        <f t="shared" si="17"/>
        <v>9.846741591663986E-06</v>
      </c>
      <c r="L22" s="9">
        <f t="shared" si="17"/>
        <v>0.0003298800546184113</v>
      </c>
      <c r="M22" s="9">
        <f t="shared" si="17"/>
        <v>0.00039058661562731915</v>
      </c>
      <c r="N22" s="9">
        <f t="shared" si="17"/>
        <v>0.00030340005416315004</v>
      </c>
      <c r="O22" s="9">
        <f t="shared" si="17"/>
        <v>0.00016853181266629968</v>
      </c>
      <c r="P22" s="9">
        <f t="shared" si="17"/>
        <v>5.0405075281515826E-05</v>
      </c>
      <c r="Q22" s="9">
        <f t="shared" si="17"/>
        <v>-2.381885243297622E-05</v>
      </c>
      <c r="R22" s="9">
        <f t="shared" si="17"/>
        <v>-5.376654551194822E-05</v>
      </c>
      <c r="S22" s="9">
        <f t="shared" si="17"/>
        <v>-5.256753872019534E-05</v>
      </c>
      <c r="T22" s="9">
        <f t="shared" si="17"/>
        <v>-3.6155013874327755E-05</v>
      </c>
      <c r="U22" s="9">
        <f t="shared" si="17"/>
        <v>-1.7072457105377806E-05</v>
      </c>
      <c r="V22" s="9">
        <f t="shared" si="17"/>
        <v>-2.395317896184522E-06</v>
      </c>
      <c r="W22" s="9">
        <f t="shared" si="17"/>
        <v>5.663750341243665E-06</v>
      </c>
      <c r="X22" s="9">
        <f t="shared" si="17"/>
        <v>7.989281257778197E-06</v>
      </c>
      <c r="Y22" s="9">
        <f t="shared" si="17"/>
        <v>6.748261602974018E-06</v>
      </c>
      <c r="Z22" s="9">
        <f t="shared" si="17"/>
        <v>4.0968464609521555E-06</v>
      </c>
      <c r="AA22" s="9">
        <f t="shared" si="17"/>
        <v>1.5368329199848341E-06</v>
      </c>
    </row>
    <row r="23" spans="1:27" ht="12.75">
      <c r="A23" s="5" t="s">
        <v>14</v>
      </c>
      <c r="B23" s="8">
        <f aca="true" t="shared" si="18" ref="B23:AA23">B16+B17*B28</f>
        <v>1800.1732601790354</v>
      </c>
      <c r="C23" s="8">
        <f t="shared" si="18"/>
        <v>1810.2016740182464</v>
      </c>
      <c r="D23" s="8">
        <f t="shared" si="18"/>
        <v>1797.1765112017674</v>
      </c>
      <c r="E23" s="8">
        <f t="shared" si="18"/>
        <v>1796.574452354486</v>
      </c>
      <c r="F23" s="8">
        <f t="shared" si="18"/>
        <v>1797.3487321373134</v>
      </c>
      <c r="G23" s="8">
        <f t="shared" si="18"/>
        <v>1798.5836293662353</v>
      </c>
      <c r="H23" s="8">
        <f t="shared" si="18"/>
        <v>1799.6802595473716</v>
      </c>
      <c r="I23" s="8">
        <f t="shared" si="18"/>
        <v>1800.3777964633446</v>
      </c>
      <c r="J23" s="8">
        <f t="shared" si="18"/>
        <v>1800.6651905472668</v>
      </c>
      <c r="K23" s="8">
        <f t="shared" si="18"/>
        <v>1800.660742123147</v>
      </c>
      <c r="L23" s="8">
        <f t="shared" si="18"/>
        <v>1800.5117626411527</v>
      </c>
      <c r="M23" s="8">
        <f t="shared" si="18"/>
        <v>1800.335435907388</v>
      </c>
      <c r="N23" s="8">
        <f t="shared" si="18"/>
        <v>1800.1985102876442</v>
      </c>
      <c r="O23" s="8">
        <f t="shared" si="18"/>
        <v>1800.1224640435132</v>
      </c>
      <c r="P23" s="8">
        <f t="shared" si="18"/>
        <v>1800.0997210160458</v>
      </c>
      <c r="Q23" s="8">
        <f t="shared" si="18"/>
        <v>1800.1104684566155</v>
      </c>
      <c r="R23" s="8">
        <f t="shared" si="18"/>
        <v>1800.1347300717052</v>
      </c>
      <c r="S23" s="8">
        <f t="shared" si="18"/>
        <v>1800.1584518870193</v>
      </c>
      <c r="T23" s="8">
        <f t="shared" si="18"/>
        <v>1800.1747678988957</v>
      </c>
      <c r="U23" s="8">
        <f t="shared" si="18"/>
        <v>1800.1824724316662</v>
      </c>
      <c r="V23" s="8">
        <f t="shared" si="18"/>
        <v>1800.1835532836435</v>
      </c>
      <c r="W23" s="8">
        <f t="shared" si="18"/>
        <v>1800.1809970328104</v>
      </c>
      <c r="X23" s="8">
        <f t="shared" si="18"/>
        <v>1800.177391008074</v>
      </c>
      <c r="Y23" s="8">
        <f t="shared" si="18"/>
        <v>1800.1743443568728</v>
      </c>
      <c r="Z23" s="8">
        <f t="shared" si="18"/>
        <v>1800.1724927197045</v>
      </c>
      <c r="AA23" s="8">
        <f t="shared" si="18"/>
        <v>1800.1717928909063</v>
      </c>
    </row>
    <row r="24" spans="1:27" ht="12.75">
      <c r="A24" s="17" t="s">
        <v>15</v>
      </c>
      <c r="B24" s="18">
        <f>B3-B4*B16+B4*(1-B17)*B21</f>
        <v>4000.3638463759744</v>
      </c>
      <c r="C24" s="18">
        <f aca="true" t="shared" si="19" ref="C24:AA24">C3-C4*C16+C4*(1-C17)*C21</f>
        <v>4000.3638463759744</v>
      </c>
      <c r="D24" s="18">
        <f t="shared" si="19"/>
        <v>4000.3638463759744</v>
      </c>
      <c r="E24" s="18">
        <f t="shared" si="19"/>
        <v>4000.3638463759744</v>
      </c>
      <c r="F24" s="18">
        <f t="shared" si="19"/>
        <v>4000.3638463759744</v>
      </c>
      <c r="G24" s="18">
        <f t="shared" si="19"/>
        <v>4000.3638463759744</v>
      </c>
      <c r="H24" s="18">
        <f t="shared" si="19"/>
        <v>4000.3638463759744</v>
      </c>
      <c r="I24" s="18">
        <f t="shared" si="19"/>
        <v>4000.3638463759744</v>
      </c>
      <c r="J24" s="18">
        <f t="shared" si="19"/>
        <v>4000.3638463759744</v>
      </c>
      <c r="K24" s="18">
        <f t="shared" si="19"/>
        <v>4000.3638463759744</v>
      </c>
      <c r="L24" s="18">
        <f t="shared" si="19"/>
        <v>4000.3638463759744</v>
      </c>
      <c r="M24" s="18">
        <f t="shared" si="19"/>
        <v>4000.3638463759744</v>
      </c>
      <c r="N24" s="18">
        <f t="shared" si="19"/>
        <v>4000.3638463759744</v>
      </c>
      <c r="O24" s="18">
        <f t="shared" si="19"/>
        <v>4000.3638463759744</v>
      </c>
      <c r="P24" s="18">
        <f t="shared" si="19"/>
        <v>4000.3638463759744</v>
      </c>
      <c r="Q24" s="18">
        <f t="shared" si="19"/>
        <v>4000.3638463759744</v>
      </c>
      <c r="R24" s="18">
        <f t="shared" si="19"/>
        <v>4000.3638463759744</v>
      </c>
      <c r="S24" s="18">
        <f t="shared" si="19"/>
        <v>4000.3638463759744</v>
      </c>
      <c r="T24" s="18">
        <f t="shared" si="19"/>
        <v>4000.3638463759744</v>
      </c>
      <c r="U24" s="18">
        <f t="shared" si="19"/>
        <v>4000.3638463759744</v>
      </c>
      <c r="V24" s="18">
        <f t="shared" si="19"/>
        <v>4000.3638463759744</v>
      </c>
      <c r="W24" s="18">
        <f t="shared" si="19"/>
        <v>4000.3638463759744</v>
      </c>
      <c r="X24" s="18">
        <f t="shared" si="19"/>
        <v>4000.3638463759744</v>
      </c>
      <c r="Y24" s="18">
        <f t="shared" si="19"/>
        <v>4000.3638463759744</v>
      </c>
      <c r="Z24" s="18">
        <f t="shared" si="19"/>
        <v>4000.3638463759744</v>
      </c>
      <c r="AA24" s="18">
        <f t="shared" si="19"/>
        <v>4000.3638463759744</v>
      </c>
    </row>
    <row r="25" spans="1:27" ht="12.75">
      <c r="A25" s="5" t="s">
        <v>16</v>
      </c>
      <c r="B25" s="8">
        <f aca="true" t="shared" si="20" ref="B25:AA25">B5-B6*B29</f>
        <v>900.2171527577248</v>
      </c>
      <c r="C25" s="8">
        <f t="shared" si="20"/>
        <v>889.633833352744</v>
      </c>
      <c r="D25" s="8">
        <f t="shared" si="20"/>
        <v>891.4266890910726</v>
      </c>
      <c r="E25" s="8">
        <f t="shared" si="20"/>
        <v>889.6606498057149</v>
      </c>
      <c r="F25" s="8">
        <f t="shared" si="20"/>
        <v>891.931870502011</v>
      </c>
      <c r="G25" s="8">
        <f t="shared" si="20"/>
        <v>895.5542357068537</v>
      </c>
      <c r="H25" s="8">
        <f t="shared" si="20"/>
        <v>898.7710175715301</v>
      </c>
      <c r="I25" s="8">
        <f t="shared" si="20"/>
        <v>900.817125858407</v>
      </c>
      <c r="J25" s="8">
        <f t="shared" si="20"/>
        <v>901.6601485046285</v>
      </c>
      <c r="K25" s="8">
        <f t="shared" si="20"/>
        <v>901.6470997939844</v>
      </c>
      <c r="L25" s="8">
        <f t="shared" si="20"/>
        <v>901.2100933136985</v>
      </c>
      <c r="M25" s="8">
        <f t="shared" si="20"/>
        <v>900.6928682284881</v>
      </c>
      <c r="N25" s="8">
        <f t="shared" si="20"/>
        <v>900.291219744983</v>
      </c>
      <c r="O25" s="8">
        <f t="shared" si="20"/>
        <v>900.0681507645263</v>
      </c>
      <c r="P25" s="8">
        <f t="shared" si="20"/>
        <v>900.0014378889853</v>
      </c>
      <c r="Q25" s="8">
        <f t="shared" si="20"/>
        <v>900.0329637255268</v>
      </c>
      <c r="R25" s="8">
        <f t="shared" si="20"/>
        <v>900.1041311532813</v>
      </c>
      <c r="S25" s="8">
        <f t="shared" si="20"/>
        <v>900.1737151956352</v>
      </c>
      <c r="T25" s="8">
        <f t="shared" si="20"/>
        <v>900.2215756068449</v>
      </c>
      <c r="U25" s="8">
        <f t="shared" si="20"/>
        <v>900.2441758067123</v>
      </c>
      <c r="V25" s="8">
        <f t="shared" si="20"/>
        <v>900.2473468181493</v>
      </c>
      <c r="W25" s="8">
        <f t="shared" si="20"/>
        <v>900.2398495894554</v>
      </c>
      <c r="X25" s="8">
        <f t="shared" si="20"/>
        <v>900.229274309645</v>
      </c>
      <c r="Y25" s="8">
        <f t="shared" si="20"/>
        <v>900.2203426423632</v>
      </c>
      <c r="Z25" s="8">
        <f t="shared" si="20"/>
        <v>900.2149224293689</v>
      </c>
      <c r="AA25" s="8">
        <f t="shared" si="20"/>
        <v>900.2128947377148</v>
      </c>
    </row>
    <row r="26" spans="1:27" ht="12.75">
      <c r="A26" s="5" t="s">
        <v>7</v>
      </c>
      <c r="B26" s="8">
        <f aca="true" t="shared" si="21" ref="B26:AA26">B15</f>
        <v>1200</v>
      </c>
      <c r="C26" s="8">
        <f t="shared" si="21"/>
        <v>1250</v>
      </c>
      <c r="D26" s="8">
        <f t="shared" si="21"/>
        <v>1200</v>
      </c>
      <c r="E26" s="8">
        <f t="shared" si="21"/>
        <v>1200</v>
      </c>
      <c r="F26" s="8">
        <f t="shared" si="21"/>
        <v>1200</v>
      </c>
      <c r="G26" s="8">
        <f t="shared" si="21"/>
        <v>1200</v>
      </c>
      <c r="H26" s="8">
        <f t="shared" si="21"/>
        <v>1200</v>
      </c>
      <c r="I26" s="8">
        <f t="shared" si="21"/>
        <v>1200</v>
      </c>
      <c r="J26" s="8">
        <f t="shared" si="21"/>
        <v>1200</v>
      </c>
      <c r="K26" s="8">
        <f t="shared" si="21"/>
        <v>1200</v>
      </c>
      <c r="L26" s="8">
        <f t="shared" si="21"/>
        <v>1200</v>
      </c>
      <c r="M26" s="8">
        <f t="shared" si="21"/>
        <v>1200</v>
      </c>
      <c r="N26" s="8">
        <f t="shared" si="21"/>
        <v>1200</v>
      </c>
      <c r="O26" s="8">
        <f t="shared" si="21"/>
        <v>1200</v>
      </c>
      <c r="P26" s="8">
        <f t="shared" si="21"/>
        <v>1200</v>
      </c>
      <c r="Q26" s="8">
        <f t="shared" si="21"/>
        <v>1200</v>
      </c>
      <c r="R26" s="8">
        <f t="shared" si="21"/>
        <v>1200</v>
      </c>
      <c r="S26" s="8">
        <f t="shared" si="21"/>
        <v>1200</v>
      </c>
      <c r="T26" s="8">
        <f t="shared" si="21"/>
        <v>1200</v>
      </c>
      <c r="U26" s="8">
        <f t="shared" si="21"/>
        <v>1200</v>
      </c>
      <c r="V26" s="8">
        <f t="shared" si="21"/>
        <v>1200</v>
      </c>
      <c r="W26" s="8">
        <f t="shared" si="21"/>
        <v>1200</v>
      </c>
      <c r="X26" s="8">
        <f t="shared" si="21"/>
        <v>1200</v>
      </c>
      <c r="Y26" s="8">
        <f t="shared" si="21"/>
        <v>1200</v>
      </c>
      <c r="Z26" s="8">
        <f t="shared" si="21"/>
        <v>1200</v>
      </c>
      <c r="AA26" s="8">
        <f t="shared" si="21"/>
        <v>1200</v>
      </c>
    </row>
    <row r="27" spans="1:27" ht="12.75">
      <c r="A27" s="5" t="s">
        <v>17</v>
      </c>
      <c r="B27" s="8">
        <f aca="true" t="shared" si="22" ref="B27:AA27">B7-B8*B28-B9*B29</f>
        <v>-100.00346520358062</v>
      </c>
      <c r="C27" s="8">
        <f t="shared" si="22"/>
        <v>-105.99209966789618</v>
      </c>
      <c r="D27" s="8">
        <f t="shared" si="22"/>
        <v>-101.20216479448766</v>
      </c>
      <c r="E27" s="8">
        <f t="shared" si="22"/>
        <v>-101.44298833340008</v>
      </c>
      <c r="F27" s="8">
        <f t="shared" si="22"/>
        <v>-101.13327642026843</v>
      </c>
      <c r="G27" s="8">
        <f t="shared" si="22"/>
        <v>-100.63931752869831</v>
      </c>
      <c r="H27" s="8">
        <f t="shared" si="22"/>
        <v>-100.20066545624138</v>
      </c>
      <c r="I27" s="8">
        <f t="shared" si="22"/>
        <v>-99.9216506898465</v>
      </c>
      <c r="J27" s="8">
        <f t="shared" si="22"/>
        <v>-99.8066930562652</v>
      </c>
      <c r="K27" s="8">
        <f t="shared" si="22"/>
        <v>-99.80847242588624</v>
      </c>
      <c r="L27" s="8">
        <f t="shared" si="22"/>
        <v>-99.86806421862639</v>
      </c>
      <c r="M27" s="8">
        <f t="shared" si="22"/>
        <v>-99.93859491200743</v>
      </c>
      <c r="N27" s="8">
        <f t="shared" si="22"/>
        <v>-99.99336515963574</v>
      </c>
      <c r="O27" s="8">
        <f t="shared" si="22"/>
        <v>-100.0237836567062</v>
      </c>
      <c r="P27" s="8">
        <f t="shared" si="22"/>
        <v>-100.03288086643562</v>
      </c>
      <c r="Q27" s="8">
        <f t="shared" si="22"/>
        <v>-100.02858188749019</v>
      </c>
      <c r="R27" s="8">
        <f t="shared" si="22"/>
        <v>-100.0188772355815</v>
      </c>
      <c r="S27" s="8">
        <f t="shared" si="22"/>
        <v>-100.00938849676442</v>
      </c>
      <c r="T27" s="8">
        <f t="shared" si="22"/>
        <v>-100.00286206458736</v>
      </c>
      <c r="U27" s="8">
        <f t="shared" si="22"/>
        <v>-99.99978019221072</v>
      </c>
      <c r="V27" s="8">
        <f t="shared" si="22"/>
        <v>-99.99934772334393</v>
      </c>
      <c r="W27" s="8">
        <f t="shared" si="22"/>
        <v>-100.00036994690629</v>
      </c>
      <c r="X27" s="8">
        <f t="shared" si="22"/>
        <v>-100.00181175861337</v>
      </c>
      <c r="Y27" s="8">
        <f t="shared" si="22"/>
        <v>-100.00302912503349</v>
      </c>
      <c r="Z27" s="8">
        <f t="shared" si="22"/>
        <v>-100.00376696589262</v>
      </c>
      <c r="AA27" s="8">
        <f t="shared" si="22"/>
        <v>-100.00404061254011</v>
      </c>
    </row>
    <row r="28" spans="1:27" ht="12.75">
      <c r="A28" s="5" t="s">
        <v>18</v>
      </c>
      <c r="B28" s="8">
        <f aca="true" t="shared" si="23" ref="B28:AA28">B24+B25+B26+B27</f>
        <v>6000.577533930118</v>
      </c>
      <c r="C28" s="8">
        <f t="shared" si="23"/>
        <v>6034.005580060822</v>
      </c>
      <c r="D28" s="8">
        <f t="shared" si="23"/>
        <v>5990.58837067256</v>
      </c>
      <c r="E28" s="8">
        <f t="shared" si="23"/>
        <v>5988.58150784829</v>
      </c>
      <c r="F28" s="8">
        <f t="shared" si="23"/>
        <v>5991.162440457716</v>
      </c>
      <c r="G28" s="8">
        <f t="shared" si="23"/>
        <v>5995.278764554129</v>
      </c>
      <c r="H28" s="8">
        <f t="shared" si="23"/>
        <v>5998.9341984912635</v>
      </c>
      <c r="I28" s="8">
        <f t="shared" si="23"/>
        <v>6001.259321544535</v>
      </c>
      <c r="J28" s="8">
        <f t="shared" si="23"/>
        <v>6002.2173018243375</v>
      </c>
      <c r="K28" s="8">
        <f t="shared" si="23"/>
        <v>6002.202473744072</v>
      </c>
      <c r="L28" s="8">
        <f t="shared" si="23"/>
        <v>6001.705875471047</v>
      </c>
      <c r="M28" s="8">
        <f t="shared" si="23"/>
        <v>6001.1181196924545</v>
      </c>
      <c r="N28" s="8">
        <f t="shared" si="23"/>
        <v>6000.661700961322</v>
      </c>
      <c r="O28" s="8">
        <f t="shared" si="23"/>
        <v>6000.408213483794</v>
      </c>
      <c r="P28" s="8">
        <f t="shared" si="23"/>
        <v>6000.332403398525</v>
      </c>
      <c r="Q28" s="8">
        <f t="shared" si="23"/>
        <v>6000.368228214012</v>
      </c>
      <c r="R28" s="8">
        <f t="shared" si="23"/>
        <v>6000.449100293674</v>
      </c>
      <c r="S28" s="8">
        <f t="shared" si="23"/>
        <v>6000.528173074845</v>
      </c>
      <c r="T28" s="8">
        <f t="shared" si="23"/>
        <v>6000.582559918233</v>
      </c>
      <c r="U28" s="8">
        <f t="shared" si="23"/>
        <v>6000.608241990476</v>
      </c>
      <c r="V28" s="8">
        <f t="shared" si="23"/>
        <v>6000.611845470779</v>
      </c>
      <c r="W28" s="8">
        <f t="shared" si="23"/>
        <v>6000.603326018524</v>
      </c>
      <c r="X28" s="8">
        <f t="shared" si="23"/>
        <v>6000.591308927006</v>
      </c>
      <c r="Y28" s="8">
        <f t="shared" si="23"/>
        <v>6000.581159893304</v>
      </c>
      <c r="Z28" s="8">
        <f t="shared" si="23"/>
        <v>6000.575001839451</v>
      </c>
      <c r="AA28" s="8">
        <f t="shared" si="23"/>
        <v>6000.5727005011495</v>
      </c>
    </row>
    <row r="29" spans="1:27" ht="12.75">
      <c r="A29" s="5" t="s">
        <v>19</v>
      </c>
      <c r="B29" s="9">
        <f aca="true" t="shared" si="24" ref="B29:AA29">(B10*B28-(B19/B30))/B11</f>
        <v>0.04989142362113762</v>
      </c>
      <c r="C29" s="9">
        <f t="shared" si="24"/>
        <v>0.055183083323628014</v>
      </c>
      <c r="D29" s="9">
        <f t="shared" si="24"/>
        <v>0.05428665545446404</v>
      </c>
      <c r="E29" s="9">
        <f t="shared" si="24"/>
        <v>0.055169675097143454</v>
      </c>
      <c r="F29" s="9">
        <f t="shared" si="24"/>
        <v>0.054034064748996455</v>
      </c>
      <c r="G29" s="9">
        <f t="shared" si="24"/>
        <v>0.052222882146577373</v>
      </c>
      <c r="H29" s="9">
        <f t="shared" si="24"/>
        <v>0.05061449121424368</v>
      </c>
      <c r="I29" s="9">
        <f t="shared" si="24"/>
        <v>0.04959143707081546</v>
      </c>
      <c r="J29" s="9">
        <f t="shared" si="24"/>
        <v>0.04916992574772712</v>
      </c>
      <c r="K29" s="9">
        <f t="shared" si="24"/>
        <v>0.0491764501030973</v>
      </c>
      <c r="L29" s="9">
        <f t="shared" si="24"/>
        <v>0.04939495334334401</v>
      </c>
      <c r="M29" s="9">
        <f t="shared" si="24"/>
        <v>0.049653565886173735</v>
      </c>
      <c r="N29" s="9">
        <f t="shared" si="24"/>
        <v>0.04985439012841118</v>
      </c>
      <c r="O29" s="9">
        <f t="shared" si="24"/>
        <v>0.049965924619686804</v>
      </c>
      <c r="P29" s="9">
        <f t="shared" si="24"/>
        <v>0.049999281059721054</v>
      </c>
      <c r="Q29" s="9">
        <f t="shared" si="24"/>
        <v>0.04998351814634168</v>
      </c>
      <c r="R29" s="9">
        <f t="shared" si="24"/>
        <v>0.049947934443035476</v>
      </c>
      <c r="S29" s="9">
        <f t="shared" si="24"/>
        <v>0.049913142444703455</v>
      </c>
      <c r="T29" s="9">
        <f t="shared" si="24"/>
        <v>0.04988921228846641</v>
      </c>
      <c r="U29" s="9">
        <f t="shared" si="24"/>
        <v>0.049877912295215536</v>
      </c>
      <c r="V29" s="9">
        <f t="shared" si="24"/>
        <v>0.04987632702003327</v>
      </c>
      <c r="W29" s="9">
        <f t="shared" si="24"/>
        <v>0.04988007613256139</v>
      </c>
      <c r="X29" s="9">
        <f t="shared" si="24"/>
        <v>0.04988536484910389</v>
      </c>
      <c r="Y29" s="9">
        <f t="shared" si="24"/>
        <v>0.04988983301070653</v>
      </c>
      <c r="Z29" s="9">
        <f t="shared" si="24"/>
        <v>0.04989254816568541</v>
      </c>
      <c r="AA29" s="9">
        <f t="shared" si="24"/>
        <v>0.04989357313090977</v>
      </c>
    </row>
    <row r="30" spans="1:27" ht="12.75">
      <c r="A30" s="5" t="s">
        <v>12</v>
      </c>
      <c r="B30" s="11">
        <v>1</v>
      </c>
      <c r="C30" s="11">
        <f aca="true" t="shared" si="25" ref="C30:AA30">B30*(1+C22)</f>
        <v>1</v>
      </c>
      <c r="D30" s="11">
        <f t="shared" si="25"/>
        <v>1.0066849657603827</v>
      </c>
      <c r="E30" s="11">
        <f t="shared" si="25"/>
        <v>1.0080387984993955</v>
      </c>
      <c r="F30" s="11">
        <f t="shared" si="25"/>
        <v>1.0062983660422746</v>
      </c>
      <c r="G30" s="11">
        <f t="shared" si="25"/>
        <v>1.0035349560279396</v>
      </c>
      <c r="H30" s="11">
        <f t="shared" si="25"/>
        <v>1.0010936476397059</v>
      </c>
      <c r="I30" s="11">
        <f t="shared" si="25"/>
        <v>0.9995469680757292</v>
      </c>
      <c r="J30" s="11">
        <f t="shared" si="25"/>
        <v>0.998911105726473</v>
      </c>
      <c r="K30" s="11">
        <f t="shared" si="25"/>
        <v>0.9989209417460041</v>
      </c>
      <c r="L30" s="11">
        <f t="shared" si="25"/>
        <v>0.9992504658408267</v>
      </c>
      <c r="M30" s="11">
        <f t="shared" si="25"/>
        <v>0.9996407596984435</v>
      </c>
      <c r="N30" s="11">
        <f t="shared" si="25"/>
        <v>0.9999440507590796</v>
      </c>
      <c r="O30" s="11">
        <f t="shared" si="25"/>
        <v>1.000112573142519</v>
      </c>
      <c r="P30" s="11">
        <f t="shared" si="25"/>
        <v>1.000162983892058</v>
      </c>
      <c r="Q30" s="11">
        <f t="shared" si="25"/>
        <v>1.0001391611575359</v>
      </c>
      <c r="R30" s="11">
        <f t="shared" si="25"/>
        <v>1.0000853871298092</v>
      </c>
      <c r="S30" s="11">
        <f t="shared" si="25"/>
        <v>1.0000328151024978</v>
      </c>
      <c r="T30" s="11">
        <f t="shared" si="25"/>
        <v>0.9999966589021929</v>
      </c>
      <c r="U30" s="11">
        <f t="shared" si="25"/>
        <v>0.9999795865021283</v>
      </c>
      <c r="V30" s="11">
        <f t="shared" si="25"/>
        <v>0.9999771912331289</v>
      </c>
      <c r="W30" s="11">
        <f t="shared" si="25"/>
        <v>0.999982854854287</v>
      </c>
      <c r="X30" s="11">
        <f t="shared" si="25"/>
        <v>0.9999908439985672</v>
      </c>
      <c r="Y30" s="11">
        <f t="shared" si="25"/>
        <v>0.9999975921983831</v>
      </c>
      <c r="Z30" s="11">
        <f t="shared" si="25"/>
        <v>1.0000016890349797</v>
      </c>
      <c r="AA30" s="11">
        <f t="shared" si="25"/>
        <v>1.0000032258704954</v>
      </c>
    </row>
    <row r="31" spans="1:27" ht="12.75">
      <c r="A31" s="4" t="s">
        <v>20</v>
      </c>
      <c r="B31" s="3">
        <v>0</v>
      </c>
      <c r="C31" s="3">
        <f aca="true" t="shared" si="26" ref="C31:AA31">B31+1</f>
        <v>1</v>
      </c>
      <c r="D31" s="3">
        <f t="shared" si="26"/>
        <v>2</v>
      </c>
      <c r="E31" s="3">
        <f t="shared" si="26"/>
        <v>3</v>
      </c>
      <c r="F31" s="3">
        <f t="shared" si="26"/>
        <v>4</v>
      </c>
      <c r="G31" s="3">
        <f t="shared" si="26"/>
        <v>5</v>
      </c>
      <c r="H31" s="3">
        <f t="shared" si="26"/>
        <v>6</v>
      </c>
      <c r="I31" s="3">
        <f t="shared" si="26"/>
        <v>7</v>
      </c>
      <c r="J31" s="3">
        <f t="shared" si="26"/>
        <v>8</v>
      </c>
      <c r="K31" s="3">
        <f t="shared" si="26"/>
        <v>9</v>
      </c>
      <c r="L31" s="3">
        <f t="shared" si="26"/>
        <v>10</v>
      </c>
      <c r="M31" s="3">
        <f t="shared" si="26"/>
        <v>11</v>
      </c>
      <c r="N31" s="3">
        <f t="shared" si="26"/>
        <v>12</v>
      </c>
      <c r="O31" s="3">
        <f t="shared" si="26"/>
        <v>13</v>
      </c>
      <c r="P31" s="3">
        <f t="shared" si="26"/>
        <v>14</v>
      </c>
      <c r="Q31" s="3">
        <f t="shared" si="26"/>
        <v>15</v>
      </c>
      <c r="R31" s="3">
        <f t="shared" si="26"/>
        <v>16</v>
      </c>
      <c r="S31" s="3">
        <f t="shared" si="26"/>
        <v>17</v>
      </c>
      <c r="T31" s="3">
        <f t="shared" si="26"/>
        <v>18</v>
      </c>
      <c r="U31" s="3">
        <f t="shared" si="26"/>
        <v>19</v>
      </c>
      <c r="V31" s="3">
        <f t="shared" si="26"/>
        <v>20</v>
      </c>
      <c r="W31" s="3">
        <f t="shared" si="26"/>
        <v>21</v>
      </c>
      <c r="X31" s="3">
        <f t="shared" si="26"/>
        <v>22</v>
      </c>
      <c r="Y31" s="3">
        <f t="shared" si="26"/>
        <v>23</v>
      </c>
      <c r="Z31" s="3">
        <f t="shared" si="26"/>
        <v>24</v>
      </c>
      <c r="AA31" s="3">
        <f t="shared" si="26"/>
        <v>25</v>
      </c>
    </row>
    <row r="32" ht="12.75">
      <c r="A32" s="10" t="s">
        <v>27</v>
      </c>
    </row>
    <row r="33" spans="1:27" ht="12.75">
      <c r="A33" s="10" t="s">
        <v>28</v>
      </c>
      <c r="B33" s="12">
        <f aca="true" t="shared" si="27" ref="B33:AA33">0.045+3*(B21-B28)/B21</f>
        <v>0.045</v>
      </c>
      <c r="C33" s="12">
        <f t="shared" si="27"/>
        <v>0.028287585599043385</v>
      </c>
      <c r="D33" s="12">
        <f t="shared" si="27"/>
        <v>0.04999410091832396</v>
      </c>
      <c r="E33" s="12">
        <f t="shared" si="27"/>
        <v>0.05099743575380705</v>
      </c>
      <c r="F33" s="12">
        <f t="shared" si="27"/>
        <v>0.04970709365181834</v>
      </c>
      <c r="G33" s="12">
        <f t="shared" si="27"/>
        <v>0.047649129694280416</v>
      </c>
      <c r="H33" s="12">
        <f t="shared" si="27"/>
        <v>0.045821588636874896</v>
      </c>
      <c r="I33" s="12">
        <f t="shared" si="27"/>
        <v>0.044659139002590144</v>
      </c>
      <c r="J33" s="12">
        <f t="shared" si="27"/>
        <v>0.04418019496376105</v>
      </c>
      <c r="K33" s="12">
        <f t="shared" si="27"/>
        <v>0.04418760829031896</v>
      </c>
      <c r="L33" s="12">
        <f t="shared" si="27"/>
        <v>0.04443588352893599</v>
      </c>
      <c r="M33" s="12">
        <f t="shared" si="27"/>
        <v>0.04472973313354607</v>
      </c>
      <c r="N33" s="12">
        <f t="shared" si="27"/>
        <v>0.04495792053478457</v>
      </c>
      <c r="O33" s="12">
        <f t="shared" si="27"/>
        <v>0.04508465207492132</v>
      </c>
      <c r="P33" s="12">
        <f t="shared" si="27"/>
        <v>0.0451225534693323</v>
      </c>
      <c r="Q33" s="12">
        <f t="shared" si="27"/>
        <v>0.04510464278559334</v>
      </c>
      <c r="R33" s="12">
        <f t="shared" si="27"/>
        <v>0.04506421063758514</v>
      </c>
      <c r="S33" s="12">
        <f t="shared" si="27"/>
        <v>0.04502467805223458</v>
      </c>
      <c r="T33" s="12">
        <f t="shared" si="27"/>
        <v>0.04499748724780934</v>
      </c>
      <c r="U33" s="12">
        <f t="shared" si="27"/>
        <v>0.044984647447591015</v>
      </c>
      <c r="V33" s="12">
        <f t="shared" si="27"/>
        <v>0.04498284588085033</v>
      </c>
      <c r="W33" s="12">
        <f t="shared" si="27"/>
        <v>0.04498710519699472</v>
      </c>
      <c r="X33" s="12">
        <f t="shared" si="27"/>
        <v>0.044993113164452835</v>
      </c>
      <c r="Y33" s="12">
        <f t="shared" si="27"/>
        <v>0.044998187192899886</v>
      </c>
      <c r="Z33" s="12">
        <f t="shared" si="27"/>
        <v>0.04500126592348123</v>
      </c>
      <c r="AA33" s="12">
        <f t="shared" si="27"/>
        <v>0.04500241648188425</v>
      </c>
    </row>
    <row r="34" spans="1:27" ht="12.75">
      <c r="A34" s="10" t="s">
        <v>29</v>
      </c>
      <c r="B34" s="12">
        <f aca="true" t="shared" si="28" ref="B34:AA34">(B28-B21)/B21</f>
        <v>0</v>
      </c>
      <c r="C34" s="12">
        <f t="shared" si="28"/>
        <v>0.0055708048003188715</v>
      </c>
      <c r="D34" s="12">
        <f t="shared" si="28"/>
        <v>-0.0016647003061079867</v>
      </c>
      <c r="E34" s="12">
        <f t="shared" si="28"/>
        <v>-0.0019991452512690177</v>
      </c>
      <c r="F34" s="12">
        <f t="shared" si="28"/>
        <v>-0.0015690312172727812</v>
      </c>
      <c r="G34" s="12">
        <f t="shared" si="28"/>
        <v>-0.000883043231426805</v>
      </c>
      <c r="H34" s="12">
        <f t="shared" si="28"/>
        <v>-0.000273862878958299</v>
      </c>
      <c r="I34" s="12">
        <f t="shared" si="28"/>
        <v>0.00011362033246995158</v>
      </c>
      <c r="J34" s="12">
        <f t="shared" si="28"/>
        <v>0.0002732683454129834</v>
      </c>
      <c r="K34" s="12">
        <f t="shared" si="28"/>
        <v>0.0002707972365603457</v>
      </c>
      <c r="L34" s="12">
        <f t="shared" si="28"/>
        <v>0.0001880388236880045</v>
      </c>
      <c r="M34" s="12">
        <f t="shared" si="28"/>
        <v>9.008895548464265E-05</v>
      </c>
      <c r="N34" s="12">
        <f t="shared" si="28"/>
        <v>1.4026488405143134E-05</v>
      </c>
      <c r="O34" s="12">
        <f t="shared" si="28"/>
        <v>-2.82173583071084E-05</v>
      </c>
      <c r="P34" s="12">
        <f t="shared" si="28"/>
        <v>-4.085115644410008E-05</v>
      </c>
      <c r="Q34" s="12">
        <f t="shared" si="28"/>
        <v>-3.4880928531114544E-05</v>
      </c>
      <c r="R34" s="12">
        <f t="shared" si="28"/>
        <v>-2.140354586171374E-05</v>
      </c>
      <c r="S34" s="12">
        <f t="shared" si="28"/>
        <v>-8.226017411528332E-06</v>
      </c>
      <c r="T34" s="12">
        <f t="shared" si="28"/>
        <v>8.375840635538884E-07</v>
      </c>
      <c r="U34" s="12">
        <f t="shared" si="28"/>
        <v>5.1175174696602066E-06</v>
      </c>
      <c r="V34" s="12">
        <f t="shared" si="28"/>
        <v>5.718039716557052E-06</v>
      </c>
      <c r="W34" s="12">
        <f t="shared" si="28"/>
        <v>4.298267668426555E-06</v>
      </c>
      <c r="X34" s="12">
        <f t="shared" si="28"/>
        <v>2.295611849054437E-06</v>
      </c>
      <c r="Y34" s="12">
        <f t="shared" si="28"/>
        <v>6.042690333710114E-07</v>
      </c>
      <c r="Z34" s="12">
        <f t="shared" si="28"/>
        <v>-4.219744937430115E-07</v>
      </c>
      <c r="AA34" s="12">
        <f t="shared" si="28"/>
        <v>-8.054939614170292E-07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85" zoomScaleNormal="85" workbookViewId="0" topLeftCell="A1">
      <selection activeCell="C18" sqref="C18"/>
    </sheetView>
  </sheetViews>
  <sheetFormatPr defaultColWidth="9.33203125" defaultRowHeight="12.75"/>
  <cols>
    <col min="1" max="1" width="12.16015625" style="14" customWidth="1"/>
    <col min="2" max="2" width="8.16015625" style="14" customWidth="1"/>
    <col min="3" max="4" width="8.83203125" style="14" bestFit="1" customWidth="1"/>
    <col min="5" max="16384" width="8.16015625" style="14" customWidth="1"/>
  </cols>
  <sheetData>
    <row r="1" spans="1:27" ht="12.75">
      <c r="A1" s="1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5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5" t="s">
        <v>0</v>
      </c>
      <c r="B3" s="13">
        <v>220</v>
      </c>
      <c r="C3" s="13">
        <f>B3</f>
        <v>220</v>
      </c>
      <c r="D3" s="13">
        <f>C3</f>
        <v>220</v>
      </c>
      <c r="E3" s="13">
        <f aca="true" t="shared" si="0" ref="E3:X3">D3</f>
        <v>220</v>
      </c>
      <c r="F3" s="13">
        <f t="shared" si="0"/>
        <v>220</v>
      </c>
      <c r="G3" s="13">
        <f t="shared" si="0"/>
        <v>220</v>
      </c>
      <c r="H3" s="13">
        <f t="shared" si="0"/>
        <v>220</v>
      </c>
      <c r="I3" s="13">
        <f t="shared" si="0"/>
        <v>220</v>
      </c>
      <c r="J3" s="13">
        <f t="shared" si="0"/>
        <v>220</v>
      </c>
      <c r="K3" s="13">
        <f t="shared" si="0"/>
        <v>220</v>
      </c>
      <c r="L3" s="13">
        <f t="shared" si="0"/>
        <v>220</v>
      </c>
      <c r="M3" s="13">
        <f t="shared" si="0"/>
        <v>220</v>
      </c>
      <c r="N3" s="13">
        <f t="shared" si="0"/>
        <v>220</v>
      </c>
      <c r="O3" s="13">
        <f t="shared" si="0"/>
        <v>220</v>
      </c>
      <c r="P3" s="13">
        <f t="shared" si="0"/>
        <v>220</v>
      </c>
      <c r="Q3" s="13">
        <f t="shared" si="0"/>
        <v>220</v>
      </c>
      <c r="R3" s="13">
        <f t="shared" si="0"/>
        <v>220</v>
      </c>
      <c r="S3" s="13">
        <f t="shared" si="0"/>
        <v>220</v>
      </c>
      <c r="T3" s="13">
        <f t="shared" si="0"/>
        <v>220</v>
      </c>
      <c r="U3" s="13">
        <f t="shared" si="0"/>
        <v>220</v>
      </c>
      <c r="V3" s="13">
        <f t="shared" si="0"/>
        <v>220</v>
      </c>
      <c r="W3" s="13">
        <f t="shared" si="0"/>
        <v>220</v>
      </c>
      <c r="X3" s="13">
        <f t="shared" si="0"/>
        <v>220</v>
      </c>
      <c r="Y3" s="13">
        <f aca="true" t="shared" si="1" ref="Y3:AA13">X3</f>
        <v>220</v>
      </c>
      <c r="Z3" s="13">
        <f t="shared" si="1"/>
        <v>220</v>
      </c>
      <c r="AA3" s="13">
        <f t="shared" si="1"/>
        <v>220</v>
      </c>
    </row>
    <row r="4" spans="1:27" ht="12.75">
      <c r="A4" s="5" t="s">
        <v>1</v>
      </c>
      <c r="B4" s="13">
        <v>0.9</v>
      </c>
      <c r="C4" s="13">
        <f aca="true" t="shared" si="2" ref="C4:D18">B4</f>
        <v>0.9</v>
      </c>
      <c r="D4" s="13">
        <f t="shared" si="2"/>
        <v>0.9</v>
      </c>
      <c r="E4" s="13">
        <f aca="true" t="shared" si="3" ref="E4:X4">D4</f>
        <v>0.9</v>
      </c>
      <c r="F4" s="13">
        <f t="shared" si="3"/>
        <v>0.9</v>
      </c>
      <c r="G4" s="13">
        <f t="shared" si="3"/>
        <v>0.9</v>
      </c>
      <c r="H4" s="13">
        <f t="shared" si="3"/>
        <v>0.9</v>
      </c>
      <c r="I4" s="13">
        <f t="shared" si="3"/>
        <v>0.9</v>
      </c>
      <c r="J4" s="13">
        <f t="shared" si="3"/>
        <v>0.9</v>
      </c>
      <c r="K4" s="13">
        <f t="shared" si="3"/>
        <v>0.9</v>
      </c>
      <c r="L4" s="13">
        <f t="shared" si="3"/>
        <v>0.9</v>
      </c>
      <c r="M4" s="13">
        <f t="shared" si="3"/>
        <v>0.9</v>
      </c>
      <c r="N4" s="13">
        <f t="shared" si="3"/>
        <v>0.9</v>
      </c>
      <c r="O4" s="13">
        <f t="shared" si="3"/>
        <v>0.9</v>
      </c>
      <c r="P4" s="13">
        <f t="shared" si="3"/>
        <v>0.9</v>
      </c>
      <c r="Q4" s="13">
        <f t="shared" si="3"/>
        <v>0.9</v>
      </c>
      <c r="R4" s="13">
        <f t="shared" si="3"/>
        <v>0.9</v>
      </c>
      <c r="S4" s="13">
        <f t="shared" si="3"/>
        <v>0.9</v>
      </c>
      <c r="T4" s="13">
        <f t="shared" si="3"/>
        <v>0.9</v>
      </c>
      <c r="U4" s="13">
        <f t="shared" si="3"/>
        <v>0.9</v>
      </c>
      <c r="V4" s="13">
        <f t="shared" si="3"/>
        <v>0.9</v>
      </c>
      <c r="W4" s="13">
        <f t="shared" si="3"/>
        <v>0.9</v>
      </c>
      <c r="X4" s="13">
        <f t="shared" si="3"/>
        <v>0.9</v>
      </c>
      <c r="Y4" s="13">
        <f t="shared" si="1"/>
        <v>0.9</v>
      </c>
      <c r="Z4" s="13">
        <f t="shared" si="1"/>
        <v>0.9</v>
      </c>
      <c r="AA4" s="13">
        <f t="shared" si="1"/>
        <v>0.9</v>
      </c>
    </row>
    <row r="5" spans="1:27" ht="12.75">
      <c r="A5" s="5" t="s">
        <v>2</v>
      </c>
      <c r="B5" s="13">
        <v>1000</v>
      </c>
      <c r="C5" s="13">
        <f t="shared" si="2"/>
        <v>1000</v>
      </c>
      <c r="D5" s="13">
        <f t="shared" si="2"/>
        <v>1000</v>
      </c>
      <c r="E5" s="13">
        <f aca="true" t="shared" si="4" ref="E5:X5">D5</f>
        <v>1000</v>
      </c>
      <c r="F5" s="13">
        <f t="shared" si="4"/>
        <v>1000</v>
      </c>
      <c r="G5" s="13">
        <f t="shared" si="4"/>
        <v>1000</v>
      </c>
      <c r="H5" s="13">
        <f t="shared" si="4"/>
        <v>1000</v>
      </c>
      <c r="I5" s="13">
        <f t="shared" si="4"/>
        <v>1000</v>
      </c>
      <c r="J5" s="13">
        <f t="shared" si="4"/>
        <v>1000</v>
      </c>
      <c r="K5" s="13">
        <f t="shared" si="4"/>
        <v>1000</v>
      </c>
      <c r="L5" s="13">
        <f t="shared" si="4"/>
        <v>1000</v>
      </c>
      <c r="M5" s="13">
        <f t="shared" si="4"/>
        <v>1000</v>
      </c>
      <c r="N5" s="13">
        <f t="shared" si="4"/>
        <v>1000</v>
      </c>
      <c r="O5" s="13">
        <f t="shared" si="4"/>
        <v>1000</v>
      </c>
      <c r="P5" s="13">
        <f t="shared" si="4"/>
        <v>1000</v>
      </c>
      <c r="Q5" s="13">
        <f t="shared" si="4"/>
        <v>1000</v>
      </c>
      <c r="R5" s="13">
        <f t="shared" si="4"/>
        <v>1000</v>
      </c>
      <c r="S5" s="13">
        <f t="shared" si="4"/>
        <v>1000</v>
      </c>
      <c r="T5" s="13">
        <f t="shared" si="4"/>
        <v>1000</v>
      </c>
      <c r="U5" s="13">
        <f t="shared" si="4"/>
        <v>1000</v>
      </c>
      <c r="V5" s="13">
        <f t="shared" si="4"/>
        <v>1000</v>
      </c>
      <c r="W5" s="13">
        <f t="shared" si="4"/>
        <v>1000</v>
      </c>
      <c r="X5" s="13">
        <f t="shared" si="4"/>
        <v>1000</v>
      </c>
      <c r="Y5" s="13">
        <f t="shared" si="1"/>
        <v>1000</v>
      </c>
      <c r="Z5" s="13">
        <f t="shared" si="1"/>
        <v>1000</v>
      </c>
      <c r="AA5" s="13">
        <f t="shared" si="1"/>
        <v>1000</v>
      </c>
    </row>
    <row r="6" spans="1:27" ht="12.75">
      <c r="A6" s="5" t="s">
        <v>3</v>
      </c>
      <c r="B6" s="13">
        <v>2000</v>
      </c>
      <c r="C6" s="13">
        <f t="shared" si="2"/>
        <v>2000</v>
      </c>
      <c r="D6" s="13">
        <f t="shared" si="2"/>
        <v>2000</v>
      </c>
      <c r="E6" s="13">
        <f aca="true" t="shared" si="5" ref="E6:X6">D6</f>
        <v>2000</v>
      </c>
      <c r="F6" s="13">
        <f t="shared" si="5"/>
        <v>2000</v>
      </c>
      <c r="G6" s="13">
        <f t="shared" si="5"/>
        <v>2000</v>
      </c>
      <c r="H6" s="13">
        <f t="shared" si="5"/>
        <v>2000</v>
      </c>
      <c r="I6" s="13">
        <f t="shared" si="5"/>
        <v>2000</v>
      </c>
      <c r="J6" s="13">
        <f t="shared" si="5"/>
        <v>2000</v>
      </c>
      <c r="K6" s="13">
        <f t="shared" si="5"/>
        <v>2000</v>
      </c>
      <c r="L6" s="13">
        <f t="shared" si="5"/>
        <v>2000</v>
      </c>
      <c r="M6" s="13">
        <f t="shared" si="5"/>
        <v>2000</v>
      </c>
      <c r="N6" s="13">
        <f t="shared" si="5"/>
        <v>2000</v>
      </c>
      <c r="O6" s="13">
        <f t="shared" si="5"/>
        <v>2000</v>
      </c>
      <c r="P6" s="13">
        <f t="shared" si="5"/>
        <v>2000</v>
      </c>
      <c r="Q6" s="13">
        <f t="shared" si="5"/>
        <v>2000</v>
      </c>
      <c r="R6" s="13">
        <f t="shared" si="5"/>
        <v>2000</v>
      </c>
      <c r="S6" s="13">
        <f t="shared" si="5"/>
        <v>2000</v>
      </c>
      <c r="T6" s="13">
        <f t="shared" si="5"/>
        <v>2000</v>
      </c>
      <c r="U6" s="13">
        <f t="shared" si="5"/>
        <v>2000</v>
      </c>
      <c r="V6" s="13">
        <f t="shared" si="5"/>
        <v>2000</v>
      </c>
      <c r="W6" s="13">
        <f t="shared" si="5"/>
        <v>2000</v>
      </c>
      <c r="X6" s="13">
        <f t="shared" si="5"/>
        <v>2000</v>
      </c>
      <c r="Y6" s="13">
        <f t="shared" si="1"/>
        <v>2000</v>
      </c>
      <c r="Z6" s="13">
        <f t="shared" si="1"/>
        <v>2000</v>
      </c>
      <c r="AA6" s="13">
        <f t="shared" si="1"/>
        <v>2000</v>
      </c>
    </row>
    <row r="7" spans="1:27" ht="12.75">
      <c r="A7" s="5" t="s">
        <v>4</v>
      </c>
      <c r="B7" s="13">
        <v>525</v>
      </c>
      <c r="C7" s="13">
        <f t="shared" si="2"/>
        <v>525</v>
      </c>
      <c r="D7" s="13">
        <f t="shared" si="2"/>
        <v>525</v>
      </c>
      <c r="E7" s="13">
        <f aca="true" t="shared" si="6" ref="E7:X7">D7</f>
        <v>525</v>
      </c>
      <c r="F7" s="13">
        <f t="shared" si="6"/>
        <v>525</v>
      </c>
      <c r="G7" s="13">
        <f t="shared" si="6"/>
        <v>525</v>
      </c>
      <c r="H7" s="13">
        <f t="shared" si="6"/>
        <v>525</v>
      </c>
      <c r="I7" s="13">
        <f t="shared" si="6"/>
        <v>525</v>
      </c>
      <c r="J7" s="13">
        <f t="shared" si="6"/>
        <v>525</v>
      </c>
      <c r="K7" s="13">
        <f t="shared" si="6"/>
        <v>525</v>
      </c>
      <c r="L7" s="13">
        <f t="shared" si="6"/>
        <v>525</v>
      </c>
      <c r="M7" s="13">
        <f t="shared" si="6"/>
        <v>525</v>
      </c>
      <c r="N7" s="13">
        <f t="shared" si="6"/>
        <v>525</v>
      </c>
      <c r="O7" s="13">
        <f t="shared" si="6"/>
        <v>525</v>
      </c>
      <c r="P7" s="13">
        <f t="shared" si="6"/>
        <v>525</v>
      </c>
      <c r="Q7" s="13">
        <f t="shared" si="6"/>
        <v>525</v>
      </c>
      <c r="R7" s="13">
        <f t="shared" si="6"/>
        <v>525</v>
      </c>
      <c r="S7" s="13">
        <f t="shared" si="6"/>
        <v>525</v>
      </c>
      <c r="T7" s="13">
        <f t="shared" si="6"/>
        <v>525</v>
      </c>
      <c r="U7" s="13">
        <f t="shared" si="6"/>
        <v>525</v>
      </c>
      <c r="V7" s="13">
        <f t="shared" si="6"/>
        <v>525</v>
      </c>
      <c r="W7" s="13">
        <f t="shared" si="6"/>
        <v>525</v>
      </c>
      <c r="X7" s="13">
        <f t="shared" si="6"/>
        <v>525</v>
      </c>
      <c r="Y7" s="13">
        <f t="shared" si="1"/>
        <v>525</v>
      </c>
      <c r="Z7" s="13">
        <f t="shared" si="1"/>
        <v>525</v>
      </c>
      <c r="AA7" s="13">
        <f t="shared" si="1"/>
        <v>525</v>
      </c>
    </row>
    <row r="8" spans="1:27" ht="12.75">
      <c r="A8" s="5" t="s">
        <v>5</v>
      </c>
      <c r="B8" s="13">
        <v>0.1</v>
      </c>
      <c r="C8" s="13">
        <f t="shared" si="2"/>
        <v>0.1</v>
      </c>
      <c r="D8" s="13">
        <f t="shared" si="2"/>
        <v>0.1</v>
      </c>
      <c r="E8" s="13">
        <f aca="true" t="shared" si="7" ref="E8:X8">D8</f>
        <v>0.1</v>
      </c>
      <c r="F8" s="13">
        <f t="shared" si="7"/>
        <v>0.1</v>
      </c>
      <c r="G8" s="13">
        <f t="shared" si="7"/>
        <v>0.1</v>
      </c>
      <c r="H8" s="13">
        <f t="shared" si="7"/>
        <v>0.1</v>
      </c>
      <c r="I8" s="13">
        <f t="shared" si="7"/>
        <v>0.1</v>
      </c>
      <c r="J8" s="13">
        <f t="shared" si="7"/>
        <v>0.1</v>
      </c>
      <c r="K8" s="13">
        <f t="shared" si="7"/>
        <v>0.1</v>
      </c>
      <c r="L8" s="13">
        <f t="shared" si="7"/>
        <v>0.1</v>
      </c>
      <c r="M8" s="13">
        <f t="shared" si="7"/>
        <v>0.1</v>
      </c>
      <c r="N8" s="13">
        <f t="shared" si="7"/>
        <v>0.1</v>
      </c>
      <c r="O8" s="13">
        <f t="shared" si="7"/>
        <v>0.1</v>
      </c>
      <c r="P8" s="13">
        <f t="shared" si="7"/>
        <v>0.1</v>
      </c>
      <c r="Q8" s="13">
        <f t="shared" si="7"/>
        <v>0.1</v>
      </c>
      <c r="R8" s="13">
        <f t="shared" si="7"/>
        <v>0.1</v>
      </c>
      <c r="S8" s="13">
        <f t="shared" si="7"/>
        <v>0.1</v>
      </c>
      <c r="T8" s="13">
        <f t="shared" si="7"/>
        <v>0.1</v>
      </c>
      <c r="U8" s="13">
        <f t="shared" si="7"/>
        <v>0.1</v>
      </c>
      <c r="V8" s="13">
        <f t="shared" si="7"/>
        <v>0.1</v>
      </c>
      <c r="W8" s="13">
        <f t="shared" si="7"/>
        <v>0.1</v>
      </c>
      <c r="X8" s="13">
        <f t="shared" si="7"/>
        <v>0.1</v>
      </c>
      <c r="Y8" s="13">
        <f t="shared" si="1"/>
        <v>0.1</v>
      </c>
      <c r="Z8" s="13">
        <f t="shared" si="1"/>
        <v>0.1</v>
      </c>
      <c r="AA8" s="13">
        <f t="shared" si="1"/>
        <v>0.1</v>
      </c>
    </row>
    <row r="9" spans="1:27" ht="12.75">
      <c r="A9" s="5" t="s">
        <v>6</v>
      </c>
      <c r="B9" s="13">
        <v>500</v>
      </c>
      <c r="C9" s="13">
        <f t="shared" si="2"/>
        <v>500</v>
      </c>
      <c r="D9" s="13">
        <f t="shared" si="2"/>
        <v>500</v>
      </c>
      <c r="E9" s="13">
        <f aca="true" t="shared" si="8" ref="E9:X9">D9</f>
        <v>500</v>
      </c>
      <c r="F9" s="13">
        <f t="shared" si="8"/>
        <v>500</v>
      </c>
      <c r="G9" s="13">
        <f t="shared" si="8"/>
        <v>500</v>
      </c>
      <c r="H9" s="13">
        <f t="shared" si="8"/>
        <v>500</v>
      </c>
      <c r="I9" s="13">
        <f t="shared" si="8"/>
        <v>500</v>
      </c>
      <c r="J9" s="13">
        <f t="shared" si="8"/>
        <v>500</v>
      </c>
      <c r="K9" s="13">
        <f t="shared" si="8"/>
        <v>500</v>
      </c>
      <c r="L9" s="13">
        <f t="shared" si="8"/>
        <v>500</v>
      </c>
      <c r="M9" s="13">
        <f t="shared" si="8"/>
        <v>500</v>
      </c>
      <c r="N9" s="13">
        <f t="shared" si="8"/>
        <v>500</v>
      </c>
      <c r="O9" s="13">
        <f t="shared" si="8"/>
        <v>500</v>
      </c>
      <c r="P9" s="13">
        <f t="shared" si="8"/>
        <v>500</v>
      </c>
      <c r="Q9" s="13">
        <f t="shared" si="8"/>
        <v>500</v>
      </c>
      <c r="R9" s="13">
        <f t="shared" si="8"/>
        <v>500</v>
      </c>
      <c r="S9" s="13">
        <f t="shared" si="8"/>
        <v>500</v>
      </c>
      <c r="T9" s="13">
        <f t="shared" si="8"/>
        <v>500</v>
      </c>
      <c r="U9" s="13">
        <f t="shared" si="8"/>
        <v>500</v>
      </c>
      <c r="V9" s="13">
        <f t="shared" si="8"/>
        <v>500</v>
      </c>
      <c r="W9" s="13">
        <f t="shared" si="8"/>
        <v>500</v>
      </c>
      <c r="X9" s="13">
        <f t="shared" si="8"/>
        <v>500</v>
      </c>
      <c r="Y9" s="13">
        <f t="shared" si="1"/>
        <v>500</v>
      </c>
      <c r="Z9" s="13">
        <f t="shared" si="1"/>
        <v>500</v>
      </c>
      <c r="AA9" s="13">
        <f t="shared" si="1"/>
        <v>500</v>
      </c>
    </row>
    <row r="10" spans="1:27" ht="12.75">
      <c r="A10" s="5" t="s">
        <v>9</v>
      </c>
      <c r="B10" s="13">
        <v>0.1583</v>
      </c>
      <c r="C10" s="13">
        <f t="shared" si="2"/>
        <v>0.1583</v>
      </c>
      <c r="D10" s="13">
        <f t="shared" si="2"/>
        <v>0.1583</v>
      </c>
      <c r="E10" s="13">
        <f aca="true" t="shared" si="9" ref="E10:X10">D10</f>
        <v>0.1583</v>
      </c>
      <c r="F10" s="13">
        <f t="shared" si="9"/>
        <v>0.1583</v>
      </c>
      <c r="G10" s="13">
        <f t="shared" si="9"/>
        <v>0.1583</v>
      </c>
      <c r="H10" s="13">
        <f t="shared" si="9"/>
        <v>0.1583</v>
      </c>
      <c r="I10" s="13">
        <f t="shared" si="9"/>
        <v>0.1583</v>
      </c>
      <c r="J10" s="13">
        <f t="shared" si="9"/>
        <v>0.1583</v>
      </c>
      <c r="K10" s="13">
        <f t="shared" si="9"/>
        <v>0.1583</v>
      </c>
      <c r="L10" s="13">
        <f t="shared" si="9"/>
        <v>0.1583</v>
      </c>
      <c r="M10" s="13">
        <f t="shared" si="9"/>
        <v>0.1583</v>
      </c>
      <c r="N10" s="13">
        <f t="shared" si="9"/>
        <v>0.1583</v>
      </c>
      <c r="O10" s="13">
        <f t="shared" si="9"/>
        <v>0.1583</v>
      </c>
      <c r="P10" s="13">
        <f t="shared" si="9"/>
        <v>0.1583</v>
      </c>
      <c r="Q10" s="13">
        <f t="shared" si="9"/>
        <v>0.1583</v>
      </c>
      <c r="R10" s="13">
        <f t="shared" si="9"/>
        <v>0.1583</v>
      </c>
      <c r="S10" s="13">
        <f t="shared" si="9"/>
        <v>0.1583</v>
      </c>
      <c r="T10" s="13">
        <f t="shared" si="9"/>
        <v>0.1583</v>
      </c>
      <c r="U10" s="13">
        <f t="shared" si="9"/>
        <v>0.1583</v>
      </c>
      <c r="V10" s="13">
        <f t="shared" si="9"/>
        <v>0.1583</v>
      </c>
      <c r="W10" s="13">
        <f t="shared" si="9"/>
        <v>0.1583</v>
      </c>
      <c r="X10" s="13">
        <f t="shared" si="9"/>
        <v>0.1583</v>
      </c>
      <c r="Y10" s="13">
        <f t="shared" si="1"/>
        <v>0.1583</v>
      </c>
      <c r="Z10" s="13">
        <f t="shared" si="1"/>
        <v>0.1583</v>
      </c>
      <c r="AA10" s="13">
        <f t="shared" si="1"/>
        <v>0.1583</v>
      </c>
    </row>
    <row r="11" spans="1:27" ht="12.75">
      <c r="A11" s="5" t="s">
        <v>10</v>
      </c>
      <c r="B11" s="13">
        <v>1000</v>
      </c>
      <c r="C11" s="13">
        <f t="shared" si="2"/>
        <v>1000</v>
      </c>
      <c r="D11" s="13">
        <f t="shared" si="2"/>
        <v>1000</v>
      </c>
      <c r="E11" s="13">
        <f aca="true" t="shared" si="10" ref="E11:X11">D11</f>
        <v>1000</v>
      </c>
      <c r="F11" s="13">
        <f t="shared" si="10"/>
        <v>1000</v>
      </c>
      <c r="G11" s="13">
        <f t="shared" si="10"/>
        <v>1000</v>
      </c>
      <c r="H11" s="13">
        <f t="shared" si="10"/>
        <v>1000</v>
      </c>
      <c r="I11" s="13">
        <f t="shared" si="10"/>
        <v>1000</v>
      </c>
      <c r="J11" s="13">
        <f t="shared" si="10"/>
        <v>1000</v>
      </c>
      <c r="K11" s="13">
        <f t="shared" si="10"/>
        <v>1000</v>
      </c>
      <c r="L11" s="13">
        <f t="shared" si="10"/>
        <v>1000</v>
      </c>
      <c r="M11" s="13">
        <f t="shared" si="10"/>
        <v>1000</v>
      </c>
      <c r="N11" s="13">
        <f t="shared" si="10"/>
        <v>1000</v>
      </c>
      <c r="O11" s="13">
        <f t="shared" si="10"/>
        <v>1000</v>
      </c>
      <c r="P11" s="13">
        <f t="shared" si="10"/>
        <v>1000</v>
      </c>
      <c r="Q11" s="13">
        <f t="shared" si="10"/>
        <v>1000</v>
      </c>
      <c r="R11" s="13">
        <f t="shared" si="10"/>
        <v>1000</v>
      </c>
      <c r="S11" s="13">
        <f t="shared" si="10"/>
        <v>1000</v>
      </c>
      <c r="T11" s="13">
        <f t="shared" si="10"/>
        <v>1000</v>
      </c>
      <c r="U11" s="13">
        <f t="shared" si="10"/>
        <v>1000</v>
      </c>
      <c r="V11" s="13">
        <f t="shared" si="10"/>
        <v>1000</v>
      </c>
      <c r="W11" s="13">
        <f t="shared" si="10"/>
        <v>1000</v>
      </c>
      <c r="X11" s="13">
        <f t="shared" si="10"/>
        <v>1000</v>
      </c>
      <c r="Y11" s="13">
        <f t="shared" si="1"/>
        <v>1000</v>
      </c>
      <c r="Z11" s="13">
        <f t="shared" si="1"/>
        <v>1000</v>
      </c>
      <c r="AA11" s="13">
        <f t="shared" si="1"/>
        <v>1000</v>
      </c>
    </row>
    <row r="12" spans="1:27" ht="12.75">
      <c r="A12" s="5" t="s">
        <v>26</v>
      </c>
      <c r="B12" s="13">
        <v>0.5</v>
      </c>
      <c r="C12" s="13">
        <f t="shared" si="2"/>
        <v>0.5</v>
      </c>
      <c r="D12" s="13">
        <f t="shared" si="2"/>
        <v>0.5</v>
      </c>
      <c r="E12" s="13">
        <f aca="true" t="shared" si="11" ref="E12:X12">D12</f>
        <v>0.5</v>
      </c>
      <c r="F12" s="13">
        <f t="shared" si="11"/>
        <v>0.5</v>
      </c>
      <c r="G12" s="13">
        <f t="shared" si="11"/>
        <v>0.5</v>
      </c>
      <c r="H12" s="13">
        <f t="shared" si="11"/>
        <v>0.5</v>
      </c>
      <c r="I12" s="13">
        <f t="shared" si="11"/>
        <v>0.5</v>
      </c>
      <c r="J12" s="13">
        <f t="shared" si="11"/>
        <v>0.5</v>
      </c>
      <c r="K12" s="13">
        <f t="shared" si="11"/>
        <v>0.5</v>
      </c>
      <c r="L12" s="13">
        <f t="shared" si="11"/>
        <v>0.5</v>
      </c>
      <c r="M12" s="13">
        <f t="shared" si="11"/>
        <v>0.5</v>
      </c>
      <c r="N12" s="13">
        <f t="shared" si="11"/>
        <v>0.5</v>
      </c>
      <c r="O12" s="13">
        <f t="shared" si="11"/>
        <v>0.5</v>
      </c>
      <c r="P12" s="13">
        <f t="shared" si="11"/>
        <v>0.5</v>
      </c>
      <c r="Q12" s="13">
        <f t="shared" si="11"/>
        <v>0.5</v>
      </c>
      <c r="R12" s="13">
        <f t="shared" si="11"/>
        <v>0.5</v>
      </c>
      <c r="S12" s="13">
        <f t="shared" si="11"/>
        <v>0.5</v>
      </c>
      <c r="T12" s="13">
        <f t="shared" si="11"/>
        <v>0.5</v>
      </c>
      <c r="U12" s="13">
        <f t="shared" si="11"/>
        <v>0.5</v>
      </c>
      <c r="V12" s="13">
        <f t="shared" si="11"/>
        <v>0.5</v>
      </c>
      <c r="W12" s="13">
        <f t="shared" si="11"/>
        <v>0.5</v>
      </c>
      <c r="X12" s="13">
        <f t="shared" si="11"/>
        <v>0.5</v>
      </c>
      <c r="Y12" s="13">
        <f t="shared" si="1"/>
        <v>0.5</v>
      </c>
      <c r="Z12" s="13">
        <f t="shared" si="1"/>
        <v>0.5</v>
      </c>
      <c r="AA12" s="13">
        <f t="shared" si="1"/>
        <v>0.5</v>
      </c>
    </row>
    <row r="13" spans="1:27" ht="12.75">
      <c r="A13" s="5" t="s">
        <v>22</v>
      </c>
      <c r="B13" s="13">
        <v>1.2</v>
      </c>
      <c r="C13" s="13">
        <f t="shared" si="2"/>
        <v>1.2</v>
      </c>
      <c r="D13" s="13">
        <f t="shared" si="2"/>
        <v>1.2</v>
      </c>
      <c r="E13" s="13">
        <f aca="true" t="shared" si="12" ref="E13:X13">D13</f>
        <v>1.2</v>
      </c>
      <c r="F13" s="13">
        <f t="shared" si="12"/>
        <v>1.2</v>
      </c>
      <c r="G13" s="13">
        <f t="shared" si="12"/>
        <v>1.2</v>
      </c>
      <c r="H13" s="13">
        <f t="shared" si="12"/>
        <v>1.2</v>
      </c>
      <c r="I13" s="13">
        <f t="shared" si="12"/>
        <v>1.2</v>
      </c>
      <c r="J13" s="13">
        <f t="shared" si="12"/>
        <v>1.2</v>
      </c>
      <c r="K13" s="13">
        <f t="shared" si="12"/>
        <v>1.2</v>
      </c>
      <c r="L13" s="13">
        <f t="shared" si="12"/>
        <v>1.2</v>
      </c>
      <c r="M13" s="13">
        <f t="shared" si="12"/>
        <v>1.2</v>
      </c>
      <c r="N13" s="13">
        <f t="shared" si="12"/>
        <v>1.2</v>
      </c>
      <c r="O13" s="13">
        <f t="shared" si="12"/>
        <v>1.2</v>
      </c>
      <c r="P13" s="13">
        <f t="shared" si="12"/>
        <v>1.2</v>
      </c>
      <c r="Q13" s="13">
        <f t="shared" si="12"/>
        <v>1.2</v>
      </c>
      <c r="R13" s="13">
        <f t="shared" si="12"/>
        <v>1.2</v>
      </c>
      <c r="S13" s="13">
        <f t="shared" si="12"/>
        <v>1.2</v>
      </c>
      <c r="T13" s="13">
        <f t="shared" si="12"/>
        <v>1.2</v>
      </c>
      <c r="U13" s="13">
        <f t="shared" si="12"/>
        <v>1.2</v>
      </c>
      <c r="V13" s="13">
        <f t="shared" si="12"/>
        <v>1.2</v>
      </c>
      <c r="W13" s="13">
        <f t="shared" si="12"/>
        <v>1.2</v>
      </c>
      <c r="X13" s="13">
        <f t="shared" si="12"/>
        <v>1.2</v>
      </c>
      <c r="Y13" s="13">
        <f t="shared" si="1"/>
        <v>1.2</v>
      </c>
      <c r="Z13" s="13">
        <f t="shared" si="1"/>
        <v>1.2</v>
      </c>
      <c r="AA13" s="13">
        <f t="shared" si="1"/>
        <v>1.2</v>
      </c>
    </row>
    <row r="14" spans="1:27" ht="12.75">
      <c r="A14" s="6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2.75">
      <c r="A15" s="5" t="s">
        <v>7</v>
      </c>
      <c r="B15" s="13">
        <v>1200</v>
      </c>
      <c r="C15" s="13">
        <f aca="true" t="shared" si="13" ref="C15:X15">B15</f>
        <v>1200</v>
      </c>
      <c r="D15" s="13">
        <f t="shared" si="13"/>
        <v>1200</v>
      </c>
      <c r="E15" s="13">
        <f t="shared" si="13"/>
        <v>1200</v>
      </c>
      <c r="F15" s="13">
        <f t="shared" si="13"/>
        <v>1200</v>
      </c>
      <c r="G15" s="13">
        <f t="shared" si="13"/>
        <v>1200</v>
      </c>
      <c r="H15" s="13">
        <f t="shared" si="13"/>
        <v>1200</v>
      </c>
      <c r="I15" s="13">
        <f t="shared" si="13"/>
        <v>1200</v>
      </c>
      <c r="J15" s="13">
        <f t="shared" si="13"/>
        <v>1200</v>
      </c>
      <c r="K15" s="13">
        <f t="shared" si="13"/>
        <v>1200</v>
      </c>
      <c r="L15" s="13">
        <f t="shared" si="13"/>
        <v>1200</v>
      </c>
      <c r="M15" s="13">
        <f t="shared" si="13"/>
        <v>1200</v>
      </c>
      <c r="N15" s="13">
        <f t="shared" si="13"/>
        <v>1200</v>
      </c>
      <c r="O15" s="13">
        <f t="shared" si="13"/>
        <v>1200</v>
      </c>
      <c r="P15" s="13">
        <f t="shared" si="13"/>
        <v>1200</v>
      </c>
      <c r="Q15" s="13">
        <f t="shared" si="13"/>
        <v>1200</v>
      </c>
      <c r="R15" s="13">
        <f t="shared" si="13"/>
        <v>1200</v>
      </c>
      <c r="S15" s="13">
        <f t="shared" si="13"/>
        <v>1200</v>
      </c>
      <c r="T15" s="13">
        <f t="shared" si="13"/>
        <v>1200</v>
      </c>
      <c r="U15" s="13">
        <f t="shared" si="13"/>
        <v>1200</v>
      </c>
      <c r="V15" s="13">
        <f t="shared" si="13"/>
        <v>1200</v>
      </c>
      <c r="W15" s="13">
        <f t="shared" si="13"/>
        <v>1200</v>
      </c>
      <c r="X15" s="13">
        <f t="shared" si="13"/>
        <v>1200</v>
      </c>
      <c r="Y15" s="13">
        <f aca="true" t="shared" si="14" ref="Y15:AA18">X15</f>
        <v>1200</v>
      </c>
      <c r="Z15" s="13">
        <f t="shared" si="14"/>
        <v>1200</v>
      </c>
      <c r="AA15" s="13">
        <f t="shared" si="14"/>
        <v>1200</v>
      </c>
    </row>
    <row r="16" spans="1:27" ht="14.25">
      <c r="A16" s="5" t="s">
        <v>31</v>
      </c>
      <c r="B16" s="13">
        <v>0</v>
      </c>
      <c r="C16" s="13">
        <f t="shared" si="2"/>
        <v>0</v>
      </c>
      <c r="D16" s="13">
        <f t="shared" si="2"/>
        <v>0</v>
      </c>
      <c r="E16" s="13">
        <f aca="true" t="shared" si="15" ref="E16:X16">D16</f>
        <v>0</v>
      </c>
      <c r="F16" s="13">
        <f t="shared" si="15"/>
        <v>0</v>
      </c>
      <c r="G16" s="13">
        <f t="shared" si="15"/>
        <v>0</v>
      </c>
      <c r="H16" s="13">
        <f t="shared" si="15"/>
        <v>0</v>
      </c>
      <c r="I16" s="13">
        <f t="shared" si="15"/>
        <v>0</v>
      </c>
      <c r="J16" s="13">
        <f t="shared" si="15"/>
        <v>0</v>
      </c>
      <c r="K16" s="13">
        <f t="shared" si="15"/>
        <v>0</v>
      </c>
      <c r="L16" s="13">
        <f t="shared" si="15"/>
        <v>0</v>
      </c>
      <c r="M16" s="13">
        <f t="shared" si="15"/>
        <v>0</v>
      </c>
      <c r="N16" s="13">
        <f t="shared" si="15"/>
        <v>0</v>
      </c>
      <c r="O16" s="13">
        <f t="shared" si="15"/>
        <v>0</v>
      </c>
      <c r="P16" s="13">
        <f t="shared" si="15"/>
        <v>0</v>
      </c>
      <c r="Q16" s="13">
        <f t="shared" si="15"/>
        <v>0</v>
      </c>
      <c r="R16" s="13">
        <f t="shared" si="15"/>
        <v>0</v>
      </c>
      <c r="S16" s="13">
        <f t="shared" si="15"/>
        <v>0</v>
      </c>
      <c r="T16" s="13">
        <f t="shared" si="15"/>
        <v>0</v>
      </c>
      <c r="U16" s="13">
        <f t="shared" si="15"/>
        <v>0</v>
      </c>
      <c r="V16" s="13">
        <f t="shared" si="15"/>
        <v>0</v>
      </c>
      <c r="W16" s="13">
        <f t="shared" si="15"/>
        <v>0</v>
      </c>
      <c r="X16" s="13">
        <f t="shared" si="15"/>
        <v>0</v>
      </c>
      <c r="Y16" s="13">
        <f t="shared" si="14"/>
        <v>0</v>
      </c>
      <c r="Z16" s="13">
        <f t="shared" si="14"/>
        <v>0</v>
      </c>
      <c r="AA16" s="13">
        <f t="shared" si="14"/>
        <v>0</v>
      </c>
    </row>
    <row r="17" spans="1:30" ht="12.75">
      <c r="A17" s="5" t="s">
        <v>8</v>
      </c>
      <c r="B17" s="13">
        <v>0.3</v>
      </c>
      <c r="C17" s="13">
        <f t="shared" si="2"/>
        <v>0.3</v>
      </c>
      <c r="D17" s="13">
        <f t="shared" si="2"/>
        <v>0.3</v>
      </c>
      <c r="E17" s="13">
        <f aca="true" t="shared" si="16" ref="E17:X17">D17</f>
        <v>0.3</v>
      </c>
      <c r="F17" s="13">
        <f t="shared" si="16"/>
        <v>0.3</v>
      </c>
      <c r="G17" s="13">
        <f t="shared" si="16"/>
        <v>0.3</v>
      </c>
      <c r="H17" s="13">
        <f t="shared" si="16"/>
        <v>0.3</v>
      </c>
      <c r="I17" s="13">
        <f t="shared" si="16"/>
        <v>0.3</v>
      </c>
      <c r="J17" s="13">
        <f t="shared" si="16"/>
        <v>0.3</v>
      </c>
      <c r="K17" s="13">
        <f t="shared" si="16"/>
        <v>0.3</v>
      </c>
      <c r="L17" s="13">
        <f t="shared" si="16"/>
        <v>0.3</v>
      </c>
      <c r="M17" s="13">
        <f t="shared" si="16"/>
        <v>0.3</v>
      </c>
      <c r="N17" s="13">
        <f t="shared" si="16"/>
        <v>0.3</v>
      </c>
      <c r="O17" s="13">
        <f t="shared" si="16"/>
        <v>0.3</v>
      </c>
      <c r="P17" s="13">
        <f t="shared" si="16"/>
        <v>0.3</v>
      </c>
      <c r="Q17" s="13">
        <f t="shared" si="16"/>
        <v>0.3</v>
      </c>
      <c r="R17" s="13">
        <f t="shared" si="16"/>
        <v>0.3</v>
      </c>
      <c r="S17" s="13">
        <f t="shared" si="16"/>
        <v>0.3</v>
      </c>
      <c r="T17" s="13">
        <f t="shared" si="16"/>
        <v>0.3</v>
      </c>
      <c r="U17" s="13">
        <f t="shared" si="16"/>
        <v>0.3</v>
      </c>
      <c r="V17" s="13">
        <f t="shared" si="16"/>
        <v>0.3</v>
      </c>
      <c r="W17" s="13">
        <f t="shared" si="16"/>
        <v>0.3</v>
      </c>
      <c r="X17" s="13">
        <f t="shared" si="16"/>
        <v>0.3</v>
      </c>
      <c r="Y17" s="13">
        <f t="shared" si="14"/>
        <v>0.3</v>
      </c>
      <c r="Z17" s="13">
        <f t="shared" si="14"/>
        <v>0.3</v>
      </c>
      <c r="AA17" s="13">
        <f t="shared" si="14"/>
        <v>0.3</v>
      </c>
      <c r="AD17"/>
    </row>
    <row r="18" spans="1:27" ht="12.75">
      <c r="A18" s="17" t="s">
        <v>21</v>
      </c>
      <c r="B18" s="20">
        <v>0</v>
      </c>
      <c r="C18" s="20">
        <v>0.02</v>
      </c>
      <c r="D18" s="20">
        <f t="shared" si="2"/>
        <v>0.02</v>
      </c>
      <c r="E18" s="20">
        <f aca="true" t="shared" si="17" ref="E18:X18">D18</f>
        <v>0.02</v>
      </c>
      <c r="F18" s="20">
        <f t="shared" si="17"/>
        <v>0.02</v>
      </c>
      <c r="G18" s="20">
        <f t="shared" si="17"/>
        <v>0.02</v>
      </c>
      <c r="H18" s="20">
        <f t="shared" si="17"/>
        <v>0.02</v>
      </c>
      <c r="I18" s="20">
        <f t="shared" si="17"/>
        <v>0.02</v>
      </c>
      <c r="J18" s="20">
        <f t="shared" si="17"/>
        <v>0.02</v>
      </c>
      <c r="K18" s="20">
        <f t="shared" si="17"/>
        <v>0.02</v>
      </c>
      <c r="L18" s="20">
        <f t="shared" si="17"/>
        <v>0.02</v>
      </c>
      <c r="M18" s="20">
        <f t="shared" si="17"/>
        <v>0.02</v>
      </c>
      <c r="N18" s="20">
        <f t="shared" si="17"/>
        <v>0.02</v>
      </c>
      <c r="O18" s="20">
        <f t="shared" si="17"/>
        <v>0.02</v>
      </c>
      <c r="P18" s="20">
        <f t="shared" si="17"/>
        <v>0.02</v>
      </c>
      <c r="Q18" s="20">
        <f t="shared" si="17"/>
        <v>0.02</v>
      </c>
      <c r="R18" s="20">
        <f t="shared" si="17"/>
        <v>0.02</v>
      </c>
      <c r="S18" s="20">
        <f t="shared" si="17"/>
        <v>0.02</v>
      </c>
      <c r="T18" s="20">
        <f t="shared" si="17"/>
        <v>0.02</v>
      </c>
      <c r="U18" s="20">
        <f t="shared" si="17"/>
        <v>0.02</v>
      </c>
      <c r="V18" s="20">
        <f t="shared" si="17"/>
        <v>0.02</v>
      </c>
      <c r="W18" s="20">
        <f t="shared" si="17"/>
        <v>0.02</v>
      </c>
      <c r="X18" s="20">
        <f t="shared" si="17"/>
        <v>0.02</v>
      </c>
      <c r="Y18" s="20">
        <f t="shared" si="14"/>
        <v>0.02</v>
      </c>
      <c r="Z18" s="20">
        <f t="shared" si="14"/>
        <v>0.02</v>
      </c>
      <c r="AA18" s="20">
        <f t="shared" si="14"/>
        <v>0.02</v>
      </c>
    </row>
    <row r="19" spans="1:27" ht="12.75">
      <c r="A19" s="5" t="s">
        <v>11</v>
      </c>
      <c r="B19" s="13">
        <v>900</v>
      </c>
      <c r="C19" s="13">
        <f>B19*(1+C18)</f>
        <v>918</v>
      </c>
      <c r="D19" s="13">
        <f>C19*(1+D18)</f>
        <v>936.36</v>
      </c>
      <c r="E19" s="13">
        <f aca="true" t="shared" si="18" ref="E19:X19">D19*(1+E18)</f>
        <v>955.0872</v>
      </c>
      <c r="F19" s="13">
        <f t="shared" si="18"/>
        <v>974.1889440000001</v>
      </c>
      <c r="G19" s="13">
        <f t="shared" si="18"/>
        <v>993.6727228800002</v>
      </c>
      <c r="H19" s="13">
        <f t="shared" si="18"/>
        <v>1013.5461773376002</v>
      </c>
      <c r="I19" s="13">
        <f t="shared" si="18"/>
        <v>1033.8171008843522</v>
      </c>
      <c r="J19" s="13">
        <f t="shared" si="18"/>
        <v>1054.4934429020393</v>
      </c>
      <c r="K19" s="13">
        <f t="shared" si="18"/>
        <v>1075.58331176008</v>
      </c>
      <c r="L19" s="13">
        <f t="shared" si="18"/>
        <v>1097.0949779952816</v>
      </c>
      <c r="M19" s="13">
        <f t="shared" si="18"/>
        <v>1119.0368775551872</v>
      </c>
      <c r="N19" s="13">
        <f t="shared" si="18"/>
        <v>1141.417615106291</v>
      </c>
      <c r="O19" s="13">
        <f t="shared" si="18"/>
        <v>1164.2459674084168</v>
      </c>
      <c r="P19" s="13">
        <f t="shared" si="18"/>
        <v>1187.5308867565852</v>
      </c>
      <c r="Q19" s="13">
        <f t="shared" si="18"/>
        <v>1211.281504491717</v>
      </c>
      <c r="R19" s="13">
        <f t="shared" si="18"/>
        <v>1235.5071345815513</v>
      </c>
      <c r="S19" s="13">
        <f t="shared" si="18"/>
        <v>1260.2172772731824</v>
      </c>
      <c r="T19" s="13">
        <f t="shared" si="18"/>
        <v>1285.421622818646</v>
      </c>
      <c r="U19" s="13">
        <f t="shared" si="18"/>
        <v>1311.130055275019</v>
      </c>
      <c r="V19" s="13">
        <f t="shared" si="18"/>
        <v>1337.3526563805194</v>
      </c>
      <c r="W19" s="13">
        <f t="shared" si="18"/>
        <v>1364.0997095081298</v>
      </c>
      <c r="X19" s="13">
        <f t="shared" si="18"/>
        <v>1391.3817036982923</v>
      </c>
      <c r="Y19" s="13">
        <f>X19*(1+Y18)</f>
        <v>1419.209337772258</v>
      </c>
      <c r="Z19" s="13">
        <f>Y19*(1+Z18)</f>
        <v>1447.5935245277033</v>
      </c>
      <c r="AA19" s="13">
        <f>Z19*(1+AA18)</f>
        <v>1476.5453950182573</v>
      </c>
    </row>
    <row r="20" spans="1:27" ht="13.5">
      <c r="A20" s="7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2.75">
      <c r="A21" s="5" t="s">
        <v>23</v>
      </c>
      <c r="B21" s="15">
        <v>6000.577533930118</v>
      </c>
      <c r="C21" s="15">
        <v>6000.577533930118</v>
      </c>
      <c r="D21" s="15">
        <v>6000.577533930118</v>
      </c>
      <c r="E21" s="15">
        <v>6000.577533930118</v>
      </c>
      <c r="F21" s="15">
        <v>6000.577533930118</v>
      </c>
      <c r="G21" s="15">
        <v>6000.577533930118</v>
      </c>
      <c r="H21" s="15">
        <v>6000.577533930118</v>
      </c>
      <c r="I21" s="15">
        <v>6000.577533930118</v>
      </c>
      <c r="J21" s="15">
        <v>6000.577533930118</v>
      </c>
      <c r="K21" s="15">
        <v>6000.577533930118</v>
      </c>
      <c r="L21" s="15">
        <v>6000.577533930118</v>
      </c>
      <c r="M21" s="15">
        <v>6000.577533930118</v>
      </c>
      <c r="N21" s="15">
        <v>6000.577533930118</v>
      </c>
      <c r="O21" s="15">
        <v>6000.577533930118</v>
      </c>
      <c r="P21" s="15">
        <v>6000.577533930118</v>
      </c>
      <c r="Q21" s="15">
        <v>6000.577533930118</v>
      </c>
      <c r="R21" s="15">
        <v>6000.577533930118</v>
      </c>
      <c r="S21" s="15">
        <v>6000.577533930118</v>
      </c>
      <c r="T21" s="15">
        <v>6000.577533930118</v>
      </c>
      <c r="U21" s="15">
        <v>6000.577533930118</v>
      </c>
      <c r="V21" s="15">
        <v>6000.577533930118</v>
      </c>
      <c r="W21" s="15">
        <v>6000.577533930118</v>
      </c>
      <c r="X21" s="15">
        <v>6000.577533930118</v>
      </c>
      <c r="Y21" s="15">
        <v>6000.577533930118</v>
      </c>
      <c r="Z21" s="15">
        <v>6000.577533930118</v>
      </c>
      <c r="AA21" s="15">
        <v>6000.577533930118</v>
      </c>
    </row>
    <row r="22" spans="1:27" ht="12.75">
      <c r="A22" s="19" t="s">
        <v>32</v>
      </c>
      <c r="B22" s="9">
        <v>0</v>
      </c>
      <c r="C22" s="9">
        <f>C12*B22+C13*(B28-B21)/B21</f>
        <v>0</v>
      </c>
      <c r="D22" s="9">
        <f>D12*C22+D13*(C28-C21)/C21</f>
        <v>0.010394610202117386</v>
      </c>
      <c r="E22" s="9">
        <f aca="true" t="shared" si="19" ref="E22:X22">E12*D22+E13*(D28-D21)/D21</f>
        <v>0.02063158828914855</v>
      </c>
      <c r="F22" s="9">
        <f t="shared" si="19"/>
        <v>0.025418906104879836</v>
      </c>
      <c r="G22" s="9">
        <f t="shared" si="19"/>
        <v>0.02498619506534671</v>
      </c>
      <c r="H22" s="9">
        <f t="shared" si="19"/>
        <v>0.022181812557495423</v>
      </c>
      <c r="I22" s="9">
        <f t="shared" si="19"/>
        <v>0.01964959384722148</v>
      </c>
      <c r="J22" s="9">
        <f t="shared" si="19"/>
        <v>0.018565032924436512</v>
      </c>
      <c r="K22" s="9">
        <f t="shared" si="19"/>
        <v>0.018767268617190535</v>
      </c>
      <c r="L22" s="9">
        <f t="shared" si="19"/>
        <v>0.01950874887228103</v>
      </c>
      <c r="M22" s="9">
        <f t="shared" si="19"/>
        <v>0.02013480036761418</v>
      </c>
      <c r="N22" s="9">
        <f t="shared" si="19"/>
        <v>0.02037777738345637</v>
      </c>
      <c r="O22" s="9">
        <f t="shared" si="19"/>
        <v>0.02030302733741063</v>
      </c>
      <c r="P22" s="9">
        <f t="shared" si="19"/>
        <v>0.020108289835933317</v>
      </c>
      <c r="Q22" s="9">
        <f t="shared" si="19"/>
        <v>0.019954692006474484</v>
      </c>
      <c r="R22" s="9">
        <f t="shared" si="19"/>
        <v>0.01990142013729765</v>
      </c>
      <c r="S22" s="9">
        <f t="shared" si="19"/>
        <v>0.01992597863694405</v>
      </c>
      <c r="T22" s="9">
        <f t="shared" si="19"/>
        <v>0.01997670140576137</v>
      </c>
      <c r="U22" s="9">
        <f t="shared" si="19"/>
        <v>0.020014163356417078</v>
      </c>
      <c r="V22" s="9">
        <f t="shared" si="19"/>
        <v>0.02002553842636419</v>
      </c>
      <c r="W22" s="9">
        <f t="shared" si="19"/>
        <v>0.02001796261197511</v>
      </c>
      <c r="X22" s="9">
        <f t="shared" si="19"/>
        <v>0.020004846009220156</v>
      </c>
      <c r="Y22" s="9">
        <f>Y12*X22+Y13*(X28-X21)/X21</f>
        <v>0.019995770995162074</v>
      </c>
      <c r="Z22" s="9">
        <f>Z12*Y22+Z13*(Y28-Y21)/Y21</f>
        <v>0.0199934297760525</v>
      </c>
      <c r="AA22" s="9">
        <f>AA12*Z22+AA13*(Z28-Z21)/Z21</f>
        <v>0.019995671363207665</v>
      </c>
    </row>
    <row r="23" spans="1:27" ht="12.75">
      <c r="A23" s="5" t="s">
        <v>14</v>
      </c>
      <c r="B23" s="15">
        <f>B16+B17*B28</f>
        <v>1800.1732601790354</v>
      </c>
      <c r="C23" s="15">
        <f>C16+C17*C28</f>
        <v>1815.766676292232</v>
      </c>
      <c r="D23" s="15">
        <f>D16+D17*D28</f>
        <v>1823.3269134167272</v>
      </c>
      <c r="E23" s="15">
        <f aca="true" t="shared" si="20" ref="E23:X23">E16+E17*E28</f>
        <v>1822.8301087593957</v>
      </c>
      <c r="F23" s="15">
        <f t="shared" si="20"/>
        <v>1818.5901457571615</v>
      </c>
      <c r="G23" s="15">
        <f t="shared" si="20"/>
        <v>1814.707731606685</v>
      </c>
      <c r="H23" s="15">
        <f t="shared" si="20"/>
        <v>1813.0125272648631</v>
      </c>
      <c r="I23" s="15">
        <f t="shared" si="20"/>
        <v>1813.2848761259859</v>
      </c>
      <c r="J23" s="15">
        <f t="shared" si="20"/>
        <v>1814.4017578530409</v>
      </c>
      <c r="K23" s="15">
        <f t="shared" si="20"/>
        <v>1815.3623939238657</v>
      </c>
      <c r="L23" s="15">
        <f t="shared" si="20"/>
        <v>1815.745397838292</v>
      </c>
      <c r="M23" s="15">
        <f t="shared" si="20"/>
        <v>1815.6403146266755</v>
      </c>
      <c r="N23" s="15">
        <f t="shared" si="20"/>
        <v>1815.3459284621194</v>
      </c>
      <c r="O23" s="15">
        <f t="shared" si="20"/>
        <v>1815.1098620238952</v>
      </c>
      <c r="P23" s="15">
        <f t="shared" si="20"/>
        <v>1815.0255102872648</v>
      </c>
      <c r="Q23" s="15">
        <f t="shared" si="20"/>
        <v>1815.0608042525103</v>
      </c>
      <c r="R23" s="15">
        <f t="shared" si="20"/>
        <v>1815.1376032954934</v>
      </c>
      <c r="S23" s="15">
        <f t="shared" si="20"/>
        <v>1815.1952741245937</v>
      </c>
      <c r="T23" s="15">
        <f t="shared" si="20"/>
        <v>1815.213426721086</v>
      </c>
      <c r="U23" s="15">
        <f t="shared" si="20"/>
        <v>1815.2023918009438</v>
      </c>
      <c r="V23" s="15">
        <f t="shared" si="20"/>
        <v>1815.1824948618912</v>
      </c>
      <c r="W23" s="15">
        <f t="shared" si="20"/>
        <v>1815.168500471641</v>
      </c>
      <c r="X23" s="15">
        <f t="shared" si="20"/>
        <v>1815.1647250392484</v>
      </c>
      <c r="Y23" s="15">
        <f>Y16+Y17*Y28</f>
        <v>1815.1680197882354</v>
      </c>
      <c r="Z23" s="15">
        <f>Z16+Z17*Z28</f>
        <v>1815.1731385759651</v>
      </c>
      <c r="AA23" s="15">
        <f>AA16+AA17*AA28</f>
        <v>1815.1765109818248</v>
      </c>
    </row>
    <row r="24" spans="1:27" ht="12.75">
      <c r="A24" s="5" t="s">
        <v>15</v>
      </c>
      <c r="B24" s="15">
        <f>B3+B4*(B28-B23)</f>
        <v>4000.3638463759744</v>
      </c>
      <c r="C24" s="15">
        <f>C3+C4*(C28-C23)</f>
        <v>4033.1100202136877</v>
      </c>
      <c r="D24" s="15">
        <f>D3+D4*(D28-D23)</f>
        <v>4048.986518175127</v>
      </c>
      <c r="E24" s="15">
        <f aca="true" t="shared" si="21" ref="E24:X24">E3+E4*(E28-E23)</f>
        <v>4047.9432283947312</v>
      </c>
      <c r="F24" s="15">
        <f t="shared" si="21"/>
        <v>4039.039306090039</v>
      </c>
      <c r="G24" s="15">
        <f t="shared" si="21"/>
        <v>4030.8862363740386</v>
      </c>
      <c r="H24" s="15">
        <f t="shared" si="21"/>
        <v>4027.3263072562127</v>
      </c>
      <c r="I24" s="15">
        <f t="shared" si="21"/>
        <v>4027.898239864571</v>
      </c>
      <c r="J24" s="15">
        <f t="shared" si="21"/>
        <v>4030.243691491386</v>
      </c>
      <c r="K24" s="15">
        <f t="shared" si="21"/>
        <v>4032.261027240118</v>
      </c>
      <c r="L24" s="15">
        <f t="shared" si="21"/>
        <v>4033.0653354604137</v>
      </c>
      <c r="M24" s="15">
        <f t="shared" si="21"/>
        <v>4032.844660716019</v>
      </c>
      <c r="N24" s="15">
        <f t="shared" si="21"/>
        <v>4032.2264497704514</v>
      </c>
      <c r="O24" s="15">
        <f t="shared" si="21"/>
        <v>4031.73071025018</v>
      </c>
      <c r="P24" s="15">
        <f t="shared" si="21"/>
        <v>4031.5535716032564</v>
      </c>
      <c r="Q24" s="15">
        <f t="shared" si="21"/>
        <v>4031.627688930272</v>
      </c>
      <c r="R24" s="15">
        <f t="shared" si="21"/>
        <v>4031.788966920536</v>
      </c>
      <c r="S24" s="15">
        <f t="shared" si="21"/>
        <v>4031.9100756616463</v>
      </c>
      <c r="T24" s="15">
        <f t="shared" si="21"/>
        <v>4031.948196114281</v>
      </c>
      <c r="U24" s="15">
        <f t="shared" si="21"/>
        <v>4031.925022781982</v>
      </c>
      <c r="V24" s="15">
        <f t="shared" si="21"/>
        <v>4031.8832392099716</v>
      </c>
      <c r="W24" s="15">
        <f t="shared" si="21"/>
        <v>4031.8538509904465</v>
      </c>
      <c r="X24" s="15">
        <f t="shared" si="21"/>
        <v>4031.845922582422</v>
      </c>
      <c r="Y24" s="15">
        <f>Y3+Y4*(Y28-Y23)</f>
        <v>4031.8528415552946</v>
      </c>
      <c r="Z24" s="15">
        <f>Z3+Z4*(Z28-Z23)</f>
        <v>4031.8635910095268</v>
      </c>
      <c r="AA24" s="15">
        <f>AA3+AA4*(AA28-AA23)</f>
        <v>4031.870673061833</v>
      </c>
    </row>
    <row r="25" spans="1:27" ht="12.75">
      <c r="A25" s="5" t="s">
        <v>16</v>
      </c>
      <c r="B25" s="15">
        <f>B5-B6*B29</f>
        <v>900.2171527577248</v>
      </c>
      <c r="C25" s="15">
        <f>C5-C6*C29</f>
        <v>919.7609009529313</v>
      </c>
      <c r="D25" s="15">
        <f>D5-D6*D29</f>
        <v>929.236398148965</v>
      </c>
      <c r="E25" s="15">
        <f aca="true" t="shared" si="22" ref="E25:X25">E5-E6*E29</f>
        <v>928.6137363117762</v>
      </c>
      <c r="F25" s="15">
        <f t="shared" si="22"/>
        <v>923.2996493489763</v>
      </c>
      <c r="G25" s="15">
        <f t="shared" si="22"/>
        <v>918.4336902803793</v>
      </c>
      <c r="H25" s="15">
        <f t="shared" si="22"/>
        <v>916.3090341719628</v>
      </c>
      <c r="I25" s="15">
        <f t="shared" si="22"/>
        <v>916.6503780779042</v>
      </c>
      <c r="J25" s="15">
        <f t="shared" si="22"/>
        <v>918.0502031758151</v>
      </c>
      <c r="K25" s="15">
        <f t="shared" si="22"/>
        <v>919.2542003845842</v>
      </c>
      <c r="L25" s="15">
        <f t="shared" si="22"/>
        <v>919.7342319573349</v>
      </c>
      <c r="M25" s="15">
        <f t="shared" si="22"/>
        <v>919.602527665447</v>
      </c>
      <c r="N25" s="15">
        <f t="shared" si="22"/>
        <v>919.2335636725452</v>
      </c>
      <c r="O25" s="15">
        <f t="shared" si="22"/>
        <v>918.9376937366508</v>
      </c>
      <c r="P25" s="15">
        <f t="shared" si="22"/>
        <v>918.8319728934268</v>
      </c>
      <c r="Q25" s="15">
        <f t="shared" si="22"/>
        <v>918.8762079965679</v>
      </c>
      <c r="R25" s="15">
        <f t="shared" si="22"/>
        <v>918.9724627971573</v>
      </c>
      <c r="S25" s="15">
        <f t="shared" si="22"/>
        <v>919.0447435697104</v>
      </c>
      <c r="T25" s="15">
        <f t="shared" si="22"/>
        <v>919.0674948241074</v>
      </c>
      <c r="U25" s="15">
        <f t="shared" si="22"/>
        <v>919.0536643910636</v>
      </c>
      <c r="V25" s="15">
        <f t="shared" si="22"/>
        <v>919.0287268944351</v>
      </c>
      <c r="W25" s="15">
        <f t="shared" si="22"/>
        <v>919.0111872591572</v>
      </c>
      <c r="X25" s="15">
        <f t="shared" si="22"/>
        <v>919.0064553846851</v>
      </c>
      <c r="Y25" s="15">
        <f>Y5-Y6*Y29</f>
        <v>919.0105848046678</v>
      </c>
      <c r="Z25" s="15">
        <f>Z5-Z6*Z29</f>
        <v>919.0170003539351</v>
      </c>
      <c r="AA25" s="15">
        <f>AA5-AA6*AA29</f>
        <v>919.0212271057399</v>
      </c>
    </row>
    <row r="26" spans="1:27" ht="12.75">
      <c r="A26" s="5" t="s">
        <v>7</v>
      </c>
      <c r="B26" s="15">
        <f>B15</f>
        <v>1200</v>
      </c>
      <c r="C26" s="15">
        <f>C15</f>
        <v>1200</v>
      </c>
      <c r="D26" s="15">
        <f>D15</f>
        <v>1200</v>
      </c>
      <c r="E26" s="15">
        <f aca="true" t="shared" si="23" ref="E26:X26">E15</f>
        <v>1200</v>
      </c>
      <c r="F26" s="15">
        <f t="shared" si="23"/>
        <v>1200</v>
      </c>
      <c r="G26" s="15">
        <f t="shared" si="23"/>
        <v>1200</v>
      </c>
      <c r="H26" s="15">
        <f t="shared" si="23"/>
        <v>1200</v>
      </c>
      <c r="I26" s="15">
        <f t="shared" si="23"/>
        <v>1200</v>
      </c>
      <c r="J26" s="15">
        <f t="shared" si="23"/>
        <v>1200</v>
      </c>
      <c r="K26" s="15">
        <f t="shared" si="23"/>
        <v>1200</v>
      </c>
      <c r="L26" s="15">
        <f t="shared" si="23"/>
        <v>1200</v>
      </c>
      <c r="M26" s="15">
        <f t="shared" si="23"/>
        <v>1200</v>
      </c>
      <c r="N26" s="15">
        <f t="shared" si="23"/>
        <v>1200</v>
      </c>
      <c r="O26" s="15">
        <f t="shared" si="23"/>
        <v>1200</v>
      </c>
      <c r="P26" s="15">
        <f t="shared" si="23"/>
        <v>1200</v>
      </c>
      <c r="Q26" s="15">
        <f t="shared" si="23"/>
        <v>1200</v>
      </c>
      <c r="R26" s="15">
        <f t="shared" si="23"/>
        <v>1200</v>
      </c>
      <c r="S26" s="15">
        <f t="shared" si="23"/>
        <v>1200</v>
      </c>
      <c r="T26" s="15">
        <f t="shared" si="23"/>
        <v>1200</v>
      </c>
      <c r="U26" s="15">
        <f t="shared" si="23"/>
        <v>1200</v>
      </c>
      <c r="V26" s="15">
        <f t="shared" si="23"/>
        <v>1200</v>
      </c>
      <c r="W26" s="15">
        <f t="shared" si="23"/>
        <v>1200</v>
      </c>
      <c r="X26" s="15">
        <f t="shared" si="23"/>
        <v>1200</v>
      </c>
      <c r="Y26" s="15">
        <f>Y15</f>
        <v>1200</v>
      </c>
      <c r="Z26" s="15">
        <f>Z15</f>
        <v>1200</v>
      </c>
      <c r="AA26" s="15">
        <f>AA15</f>
        <v>1200</v>
      </c>
    </row>
    <row r="27" spans="1:27" ht="12.75">
      <c r="A27" s="5" t="s">
        <v>17</v>
      </c>
      <c r="B27" s="15">
        <f>B7-B8*B28-B9*B29</f>
        <v>-100.00346520358062</v>
      </c>
      <c r="C27" s="15">
        <f>C7-C8*C28-C9*C29</f>
        <v>-100.31533352584455</v>
      </c>
      <c r="D27" s="15">
        <f>D7-D8*D28-D9*D29</f>
        <v>-100.46653826833455</v>
      </c>
      <c r="E27" s="15">
        <f aca="true" t="shared" si="24" ref="E27:X27">E7-E8*E28-E9*E29</f>
        <v>-100.45660217518781</v>
      </c>
      <c r="F27" s="15">
        <f t="shared" si="24"/>
        <v>-100.37180291514312</v>
      </c>
      <c r="G27" s="15">
        <f t="shared" si="24"/>
        <v>-100.29415463213354</v>
      </c>
      <c r="H27" s="15">
        <f t="shared" si="24"/>
        <v>-100.26025054529697</v>
      </c>
      <c r="I27" s="15">
        <f t="shared" si="24"/>
        <v>-100.26569752251936</v>
      </c>
      <c r="J27" s="15">
        <f t="shared" si="24"/>
        <v>-100.28803515705988</v>
      </c>
      <c r="K27" s="15">
        <f t="shared" si="24"/>
        <v>-100.30724787847589</v>
      </c>
      <c r="L27" s="15">
        <f t="shared" si="24"/>
        <v>-100.31490795676359</v>
      </c>
      <c r="M27" s="15">
        <f t="shared" si="24"/>
        <v>-100.31280629253018</v>
      </c>
      <c r="N27" s="15">
        <f t="shared" si="24"/>
        <v>-100.30691856923693</v>
      </c>
      <c r="O27" s="15">
        <f t="shared" si="24"/>
        <v>-100.30219724046907</v>
      </c>
      <c r="P27" s="15">
        <f t="shared" si="24"/>
        <v>-100.30051020573154</v>
      </c>
      <c r="Q27" s="15">
        <f t="shared" si="24"/>
        <v>-100.30121608502822</v>
      </c>
      <c r="R27" s="15">
        <f t="shared" si="24"/>
        <v>-100.3027520658751</v>
      </c>
      <c r="S27" s="15">
        <f t="shared" si="24"/>
        <v>-100.30390548243696</v>
      </c>
      <c r="T27" s="15">
        <f t="shared" si="24"/>
        <v>-100.30426853433522</v>
      </c>
      <c r="U27" s="15">
        <f t="shared" si="24"/>
        <v>-100.30404783588199</v>
      </c>
      <c r="V27" s="15">
        <f t="shared" si="24"/>
        <v>-100.30364989702167</v>
      </c>
      <c r="W27" s="15">
        <f t="shared" si="24"/>
        <v>-100.30337000909111</v>
      </c>
      <c r="X27" s="15">
        <f t="shared" si="24"/>
        <v>-100.30329450024487</v>
      </c>
      <c r="Y27" s="15">
        <f>Y7-Y8*Y28-Y9*Y29</f>
        <v>-100.30336039491146</v>
      </c>
      <c r="Z27" s="15">
        <f>Z7-Z8*Z28-Z9*Z29</f>
        <v>-100.30346277017122</v>
      </c>
      <c r="AA27" s="15">
        <f>AA7-AA8*AA28-AA9*AA29</f>
        <v>-100.3035302175067</v>
      </c>
    </row>
    <row r="28" spans="1:27" ht="12.75">
      <c r="A28" s="5" t="s">
        <v>18</v>
      </c>
      <c r="B28" s="15">
        <f>B24+B25+B26+B27</f>
        <v>6000.577533930118</v>
      </c>
      <c r="C28" s="15">
        <f>C24+C25+C26+C27</f>
        <v>6052.555587640774</v>
      </c>
      <c r="D28" s="15">
        <f>D24+D25+D26+D27</f>
        <v>6077.7563780557575</v>
      </c>
      <c r="E28" s="15">
        <f aca="true" t="shared" si="25" ref="E28:X28">E24+E25+E26+E27</f>
        <v>6076.10036253132</v>
      </c>
      <c r="F28" s="15">
        <f t="shared" si="25"/>
        <v>6061.967152523873</v>
      </c>
      <c r="G28" s="15">
        <f t="shared" si="25"/>
        <v>6049.025772022284</v>
      </c>
      <c r="H28" s="15">
        <f t="shared" si="25"/>
        <v>6043.375090882879</v>
      </c>
      <c r="I28" s="15">
        <f t="shared" si="25"/>
        <v>6044.282920419956</v>
      </c>
      <c r="J28" s="15">
        <f t="shared" si="25"/>
        <v>6048.005859510141</v>
      </c>
      <c r="K28" s="15">
        <f t="shared" si="25"/>
        <v>6051.207979746227</v>
      </c>
      <c r="L28" s="15">
        <f t="shared" si="25"/>
        <v>6052.484659460985</v>
      </c>
      <c r="M28" s="15">
        <f t="shared" si="25"/>
        <v>6052.134382088936</v>
      </c>
      <c r="N28" s="15">
        <f t="shared" si="25"/>
        <v>6051.15309487376</v>
      </c>
      <c r="O28" s="15">
        <f t="shared" si="25"/>
        <v>6050.366206746361</v>
      </c>
      <c r="P28" s="15">
        <f t="shared" si="25"/>
        <v>6050.085034290952</v>
      </c>
      <c r="Q28" s="15">
        <f t="shared" si="25"/>
        <v>6050.202680841811</v>
      </c>
      <c r="R28" s="15">
        <f t="shared" si="25"/>
        <v>6050.458677651818</v>
      </c>
      <c r="S28" s="15">
        <f t="shared" si="25"/>
        <v>6050.65091374892</v>
      </c>
      <c r="T28" s="15">
        <f t="shared" si="25"/>
        <v>6050.711422404053</v>
      </c>
      <c r="U28" s="15">
        <f t="shared" si="25"/>
        <v>6050.674639337164</v>
      </c>
      <c r="V28" s="15">
        <f t="shared" si="25"/>
        <v>6050.6083162073855</v>
      </c>
      <c r="W28" s="15">
        <f t="shared" si="25"/>
        <v>6050.5616682405125</v>
      </c>
      <c r="X28" s="15">
        <f t="shared" si="25"/>
        <v>6050.549083466862</v>
      </c>
      <c r="Y28" s="15">
        <f>Y24+Y25+Y26+Y27</f>
        <v>6050.560065965051</v>
      </c>
      <c r="Z28" s="15">
        <f>Z24+Z25+Z26+Z27</f>
        <v>6050.5771285932915</v>
      </c>
      <c r="AA28" s="15">
        <f>AA24+AA25+AA26+AA27</f>
        <v>6050.588369950066</v>
      </c>
    </row>
    <row r="29" spans="1:27" ht="12.75">
      <c r="A29" s="5" t="s">
        <v>19</v>
      </c>
      <c r="B29" s="9">
        <f>(B10*B28-(B19/B30))/B11</f>
        <v>0.04989142362113762</v>
      </c>
      <c r="C29" s="9">
        <f>(C10*C28-(C19/C30))/C11</f>
        <v>0.0401195495235346</v>
      </c>
      <c r="D29" s="9">
        <f>(D10*D28-(D19/D30))/D11</f>
        <v>0.03538180092551772</v>
      </c>
      <c r="E29" s="9">
        <f aca="true" t="shared" si="26" ref="E29:X29">(E10*E28-(E19/E30))/E11</f>
        <v>0.035693131844112144</v>
      </c>
      <c r="F29" s="9">
        <f t="shared" si="26"/>
        <v>0.038350175325512395</v>
      </c>
      <c r="G29" s="9">
        <f t="shared" si="26"/>
        <v>0.04078315485981102</v>
      </c>
      <c r="H29" s="9">
        <f t="shared" si="26"/>
        <v>0.0418454829140195</v>
      </c>
      <c r="I29" s="9">
        <f t="shared" si="26"/>
        <v>0.041674810961049615</v>
      </c>
      <c r="J29" s="9">
        <f t="shared" si="26"/>
        <v>0.04097489841209517</v>
      </c>
      <c r="K29" s="9">
        <f t="shared" si="26"/>
        <v>0.04037289980771232</v>
      </c>
      <c r="L29" s="9">
        <f t="shared" si="26"/>
        <v>0.040132884021339806</v>
      </c>
      <c r="M29" s="9">
        <f t="shared" si="26"/>
        <v>0.04019873616728739</v>
      </c>
      <c r="N29" s="9">
        <f t="shared" si="26"/>
        <v>0.04038321816374457</v>
      </c>
      <c r="O29" s="9">
        <f t="shared" si="26"/>
        <v>0.04053115313170167</v>
      </c>
      <c r="P29" s="9">
        <f t="shared" si="26"/>
        <v>0.0405840135533291</v>
      </c>
      <c r="Q29" s="9">
        <f t="shared" si="26"/>
        <v>0.040561896001783226</v>
      </c>
      <c r="R29" s="9">
        <f t="shared" si="26"/>
        <v>0.04051376860152766</v>
      </c>
      <c r="S29" s="9">
        <f t="shared" si="26"/>
        <v>0.040477628215312735</v>
      </c>
      <c r="T29" s="9">
        <f t="shared" si="26"/>
        <v>0.0404662525882112</v>
      </c>
      <c r="U29" s="9">
        <f t="shared" si="26"/>
        <v>0.04047316780488711</v>
      </c>
      <c r="V29" s="9">
        <f t="shared" si="26"/>
        <v>0.04048563655344435</v>
      </c>
      <c r="W29" s="9">
        <f t="shared" si="26"/>
        <v>0.04049440637146733</v>
      </c>
      <c r="X29" s="9">
        <f t="shared" si="26"/>
        <v>0.040496772309310015</v>
      </c>
      <c r="Y29" s="9">
        <f>(Y10*Y28-(Y19/Y30))/Y11</f>
        <v>0.04049470760027691</v>
      </c>
      <c r="Z29" s="9">
        <f>(Z10*Z28-(Z19/Z30))/Z11</f>
        <v>0.04049149982715755</v>
      </c>
      <c r="AA29" s="9">
        <f>(AA10*AA28-(AA19/AA30))/AA11</f>
        <v>0.04048938645364717</v>
      </c>
    </row>
    <row r="30" spans="1:27" ht="12.75">
      <c r="A30" s="5" t="s">
        <v>12</v>
      </c>
      <c r="B30" s="16">
        <v>1</v>
      </c>
      <c r="C30" s="16">
        <f>B30*(1+C22)</f>
        <v>1</v>
      </c>
      <c r="D30" s="16">
        <f aca="true" t="shared" si="27" ref="D30:AA30">C30*(1+D22)</f>
        <v>1.0103946102021173</v>
      </c>
      <c r="E30" s="16">
        <f t="shared" si="27"/>
        <v>1.031240655809382</v>
      </c>
      <c r="F30" s="16">
        <f t="shared" si="27"/>
        <v>1.0574536652109354</v>
      </c>
      <c r="G30" s="16">
        <f t="shared" si="27"/>
        <v>1.0838754087624618</v>
      </c>
      <c r="H30" s="16">
        <f t="shared" si="27"/>
        <v>1.1079177299153096</v>
      </c>
      <c r="I30" s="16">
        <f t="shared" si="27"/>
        <v>1.129687863324281</v>
      </c>
      <c r="J30" s="16">
        <f t="shared" si="27"/>
        <v>1.1506605557012326</v>
      </c>
      <c r="K30" s="16">
        <f t="shared" si="27"/>
        <v>1.1722553114372833</v>
      </c>
      <c r="L30" s="16">
        <f t="shared" si="27"/>
        <v>1.1951245459223108</v>
      </c>
      <c r="M30" s="16">
        <f t="shared" si="27"/>
        <v>1.2191881400688922</v>
      </c>
      <c r="N30" s="16">
        <f t="shared" si="27"/>
        <v>1.2440324845757662</v>
      </c>
      <c r="O30" s="16">
        <f t="shared" si="27"/>
        <v>1.269290110118735</v>
      </c>
      <c r="P30" s="16">
        <f t="shared" si="27"/>
        <v>1.2948133635388863</v>
      </c>
      <c r="Q30" s="16">
        <f t="shared" si="27"/>
        <v>1.3206509654141723</v>
      </c>
      <c r="R30" s="16">
        <f t="shared" si="27"/>
        <v>1.3469337951316074</v>
      </c>
      <c r="S30" s="16">
        <f t="shared" si="27"/>
        <v>1.3737727691587778</v>
      </c>
      <c r="T30" s="16">
        <f t="shared" si="27"/>
        <v>1.4012162175676288</v>
      </c>
      <c r="U30" s="16">
        <f t="shared" si="27"/>
        <v>1.429260387843688</v>
      </c>
      <c r="V30" s="16">
        <f t="shared" si="27"/>
        <v>1.4578820966617319</v>
      </c>
      <c r="W30" s="16">
        <f t="shared" si="27"/>
        <v>1.4870659259653745</v>
      </c>
      <c r="X30" s="16">
        <f t="shared" si="27"/>
        <v>1.5168144508198702</v>
      </c>
      <c r="Y30" s="16">
        <f t="shared" si="27"/>
        <v>1.547144325220617</v>
      </c>
      <c r="Z30" s="16">
        <f t="shared" si="27"/>
        <v>1.5780770466403333</v>
      </c>
      <c r="AA30" s="16">
        <f t="shared" si="27"/>
        <v>1.6096317566507747</v>
      </c>
    </row>
    <row r="31" spans="1:27" ht="12.75">
      <c r="A31" s="4" t="s">
        <v>20</v>
      </c>
      <c r="B31" s="14">
        <v>0</v>
      </c>
      <c r="C31" s="14">
        <f>B31+1</f>
        <v>1</v>
      </c>
      <c r="D31" s="14">
        <f>C31+1</f>
        <v>2</v>
      </c>
      <c r="E31" s="14">
        <f aca="true" t="shared" si="28" ref="E31:X31">D31+1</f>
        <v>3</v>
      </c>
      <c r="F31" s="14">
        <f t="shared" si="28"/>
        <v>4</v>
      </c>
      <c r="G31" s="14">
        <f t="shared" si="28"/>
        <v>5</v>
      </c>
      <c r="H31" s="14">
        <f t="shared" si="28"/>
        <v>6</v>
      </c>
      <c r="I31" s="14">
        <f t="shared" si="28"/>
        <v>7</v>
      </c>
      <c r="J31" s="14">
        <f t="shared" si="28"/>
        <v>8</v>
      </c>
      <c r="K31" s="14">
        <f t="shared" si="28"/>
        <v>9</v>
      </c>
      <c r="L31" s="14">
        <f t="shared" si="28"/>
        <v>10</v>
      </c>
      <c r="M31" s="14">
        <f t="shared" si="28"/>
        <v>11</v>
      </c>
      <c r="N31" s="14">
        <f t="shared" si="28"/>
        <v>12</v>
      </c>
      <c r="O31" s="14">
        <f t="shared" si="28"/>
        <v>13</v>
      </c>
      <c r="P31" s="14">
        <f t="shared" si="28"/>
        <v>14</v>
      </c>
      <c r="Q31" s="14">
        <f t="shared" si="28"/>
        <v>15</v>
      </c>
      <c r="R31" s="14">
        <f t="shared" si="28"/>
        <v>16</v>
      </c>
      <c r="S31" s="14">
        <f t="shared" si="28"/>
        <v>17</v>
      </c>
      <c r="T31" s="14">
        <f t="shared" si="28"/>
        <v>18</v>
      </c>
      <c r="U31" s="14">
        <f t="shared" si="28"/>
        <v>19</v>
      </c>
      <c r="V31" s="14">
        <f t="shared" si="28"/>
        <v>20</v>
      </c>
      <c r="W31" s="14">
        <f t="shared" si="28"/>
        <v>21</v>
      </c>
      <c r="X31" s="14">
        <f t="shared" si="28"/>
        <v>22</v>
      </c>
      <c r="Y31" s="14">
        <f>X31+1</f>
        <v>23</v>
      </c>
      <c r="Z31" s="14">
        <f>Y31+1</f>
        <v>24</v>
      </c>
      <c r="AA31" s="14">
        <f>Z31+1</f>
        <v>25</v>
      </c>
    </row>
    <row r="32" ht="12.75">
      <c r="A32" s="10" t="s">
        <v>27</v>
      </c>
    </row>
    <row r="33" spans="1:27" ht="12.75">
      <c r="A33" s="10" t="s">
        <v>28</v>
      </c>
      <c r="B33" s="12">
        <f>0.045+3*(B21-B28)/B21</f>
        <v>0.045</v>
      </c>
      <c r="C33" s="12">
        <f aca="true" t="shared" si="29" ref="C33:AA33">0.045+3*(C21-C28)/C21</f>
        <v>0.019013474494706077</v>
      </c>
      <c r="D33" s="12">
        <f t="shared" si="29"/>
        <v>0.006414292029775351</v>
      </c>
      <c r="E33" s="12">
        <f t="shared" si="29"/>
        <v>0.007242220099235641</v>
      </c>
      <c r="F33" s="12">
        <f t="shared" si="29"/>
        <v>0.014308144967732559</v>
      </c>
      <c r="G33" s="12">
        <f t="shared" si="29"/>
        <v>0.020778212437944373</v>
      </c>
      <c r="H33" s="12">
        <f t="shared" si="29"/>
        <v>0.02360328107881467</v>
      </c>
      <c r="I33" s="12">
        <f t="shared" si="29"/>
        <v>0.023149409997934203</v>
      </c>
      <c r="J33" s="12">
        <f t="shared" si="29"/>
        <v>0.021288119612567026</v>
      </c>
      <c r="K33" s="12">
        <f t="shared" si="29"/>
        <v>0.019687213590781953</v>
      </c>
      <c r="L33" s="12">
        <f t="shared" si="29"/>
        <v>0.019048935171309924</v>
      </c>
      <c r="M33" s="12">
        <f t="shared" si="29"/>
        <v>0.019224057000868152</v>
      </c>
      <c r="N33" s="12">
        <f t="shared" si="29"/>
        <v>0.0197146533857798</v>
      </c>
      <c r="O33" s="12">
        <f t="shared" si="29"/>
        <v>0.02010805958190816</v>
      </c>
      <c r="P33" s="12">
        <f t="shared" si="29"/>
        <v>0.02024863227869587</v>
      </c>
      <c r="Q33" s="12">
        <f t="shared" si="29"/>
        <v>0.020189814664793967</v>
      </c>
      <c r="R33" s="12">
        <f t="shared" si="29"/>
        <v>0.02006182857917509</v>
      </c>
      <c r="S33" s="12">
        <f t="shared" si="29"/>
        <v>0.019965719781639316</v>
      </c>
      <c r="T33" s="12">
        <f t="shared" si="29"/>
        <v>0.019935468365942566</v>
      </c>
      <c r="U33" s="12">
        <f t="shared" si="29"/>
        <v>0.01995385812926848</v>
      </c>
      <c r="V33" s="12">
        <f t="shared" si="29"/>
        <v>0.019987016502476817</v>
      </c>
      <c r="W33" s="12">
        <f t="shared" si="29"/>
        <v>0.020010338241064105</v>
      </c>
      <c r="X33" s="12">
        <f t="shared" si="29"/>
        <v>0.020016630022269992</v>
      </c>
      <c r="Y33" s="12">
        <f t="shared" si="29"/>
        <v>0.020011139301688324</v>
      </c>
      <c r="Z33" s="12">
        <f t="shared" si="29"/>
        <v>0.020002608808676197</v>
      </c>
      <c r="AA33" s="12">
        <f t="shared" si="29"/>
        <v>0.019996988671258747</v>
      </c>
    </row>
    <row r="34" spans="1:27" ht="12.75">
      <c r="A34" s="10" t="s">
        <v>29</v>
      </c>
      <c r="B34" s="12">
        <f>(B28-B21)/B21</f>
        <v>0</v>
      </c>
      <c r="C34" s="12">
        <f aca="true" t="shared" si="30" ref="C34:AA34">(C28-C21)/C21</f>
        <v>0.008662175168431308</v>
      </c>
      <c r="D34" s="12">
        <f t="shared" si="30"/>
        <v>0.01286190265674155</v>
      </c>
      <c r="E34" s="12">
        <f t="shared" si="30"/>
        <v>0.012585926633588118</v>
      </c>
      <c r="F34" s="12">
        <f t="shared" si="30"/>
        <v>0.010230618344089146</v>
      </c>
      <c r="G34" s="12">
        <f t="shared" si="30"/>
        <v>0.008073929187351876</v>
      </c>
      <c r="H34" s="12">
        <f t="shared" si="30"/>
        <v>0.007132239640395109</v>
      </c>
      <c r="I34" s="12">
        <f t="shared" si="30"/>
        <v>0.007283530000688598</v>
      </c>
      <c r="J34" s="12">
        <f t="shared" si="30"/>
        <v>0.007903960129144325</v>
      </c>
      <c r="K34" s="12">
        <f t="shared" si="30"/>
        <v>0.008437595469739349</v>
      </c>
      <c r="L34" s="12">
        <f t="shared" si="30"/>
        <v>0.00865035494289669</v>
      </c>
      <c r="M34" s="12">
        <f t="shared" si="30"/>
        <v>0.008591980999710615</v>
      </c>
      <c r="N34" s="12">
        <f t="shared" si="30"/>
        <v>0.008428448871406733</v>
      </c>
      <c r="O34" s="12">
        <f t="shared" si="30"/>
        <v>0.008297313472697278</v>
      </c>
      <c r="P34" s="12">
        <f t="shared" si="30"/>
        <v>0.008250455907101375</v>
      </c>
      <c r="Q34" s="12">
        <f t="shared" si="30"/>
        <v>0.00827006177840201</v>
      </c>
      <c r="R34" s="12">
        <f t="shared" si="30"/>
        <v>0.008312723806941636</v>
      </c>
      <c r="S34" s="12">
        <f t="shared" si="30"/>
        <v>0.008344760072786894</v>
      </c>
      <c r="T34" s="12">
        <f t="shared" si="30"/>
        <v>0.008354843878019144</v>
      </c>
      <c r="U34" s="12">
        <f t="shared" si="30"/>
        <v>0.008348713956910506</v>
      </c>
      <c r="V34" s="12">
        <f t="shared" si="30"/>
        <v>0.008337661165841061</v>
      </c>
      <c r="W34" s="12">
        <f t="shared" si="30"/>
        <v>0.00832988725297863</v>
      </c>
      <c r="X34" s="12">
        <f t="shared" si="30"/>
        <v>0.008327789992576669</v>
      </c>
      <c r="Y34" s="12">
        <f t="shared" si="30"/>
        <v>0.00832962023277056</v>
      </c>
      <c r="Z34" s="12">
        <f t="shared" si="30"/>
        <v>0.008332463730441267</v>
      </c>
      <c r="AA34" s="12">
        <f t="shared" si="30"/>
        <v>0.008334337109580417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5" zoomScaleNormal="85" workbookViewId="0" topLeftCell="A1">
      <selection activeCell="C18" sqref="C18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 aca="true" t="shared" si="0" ref="C3:AA3">B3</f>
        <v>220</v>
      </c>
      <c r="D3" s="2">
        <f t="shared" si="0"/>
        <v>220</v>
      </c>
      <c r="E3" s="2">
        <f t="shared" si="0"/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t="shared" si="0"/>
        <v>220</v>
      </c>
      <c r="Z3" s="2">
        <f t="shared" si="0"/>
        <v>220</v>
      </c>
      <c r="AA3" s="2">
        <f t="shared" si="0"/>
        <v>220</v>
      </c>
    </row>
    <row r="4" spans="1:27" ht="12.75">
      <c r="A4" s="5" t="s">
        <v>1</v>
      </c>
      <c r="B4" s="2">
        <v>0.9</v>
      </c>
      <c r="C4" s="2">
        <f aca="true" t="shared" si="1" ref="C4:AA4">B4</f>
        <v>0.9</v>
      </c>
      <c r="D4" s="2">
        <f t="shared" si="1"/>
        <v>0.9</v>
      </c>
      <c r="E4" s="2">
        <f t="shared" si="1"/>
        <v>0.9</v>
      </c>
      <c r="F4" s="2">
        <f t="shared" si="1"/>
        <v>0.9</v>
      </c>
      <c r="G4" s="2">
        <f t="shared" si="1"/>
        <v>0.9</v>
      </c>
      <c r="H4" s="2">
        <f t="shared" si="1"/>
        <v>0.9</v>
      </c>
      <c r="I4" s="2">
        <f t="shared" si="1"/>
        <v>0.9</v>
      </c>
      <c r="J4" s="2">
        <f t="shared" si="1"/>
        <v>0.9</v>
      </c>
      <c r="K4" s="2">
        <f t="shared" si="1"/>
        <v>0.9</v>
      </c>
      <c r="L4" s="2">
        <f t="shared" si="1"/>
        <v>0.9</v>
      </c>
      <c r="M4" s="2">
        <f t="shared" si="1"/>
        <v>0.9</v>
      </c>
      <c r="N4" s="2">
        <f t="shared" si="1"/>
        <v>0.9</v>
      </c>
      <c r="O4" s="2">
        <f t="shared" si="1"/>
        <v>0.9</v>
      </c>
      <c r="P4" s="2">
        <f t="shared" si="1"/>
        <v>0.9</v>
      </c>
      <c r="Q4" s="2">
        <f t="shared" si="1"/>
        <v>0.9</v>
      </c>
      <c r="R4" s="2">
        <f t="shared" si="1"/>
        <v>0.9</v>
      </c>
      <c r="S4" s="2">
        <f t="shared" si="1"/>
        <v>0.9</v>
      </c>
      <c r="T4" s="2">
        <f t="shared" si="1"/>
        <v>0.9</v>
      </c>
      <c r="U4" s="2">
        <f t="shared" si="1"/>
        <v>0.9</v>
      </c>
      <c r="V4" s="2">
        <f t="shared" si="1"/>
        <v>0.9</v>
      </c>
      <c r="W4" s="2">
        <f t="shared" si="1"/>
        <v>0.9</v>
      </c>
      <c r="X4" s="2">
        <f t="shared" si="1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aca="true" t="shared" si="2" ref="C5:AA5">B5</f>
        <v>1000</v>
      </c>
      <c r="D5" s="2">
        <f t="shared" si="2"/>
        <v>1000</v>
      </c>
      <c r="E5" s="2">
        <f t="shared" si="2"/>
        <v>1000</v>
      </c>
      <c r="F5" s="2">
        <f t="shared" si="2"/>
        <v>1000</v>
      </c>
      <c r="G5" s="2">
        <f t="shared" si="2"/>
        <v>1000</v>
      </c>
      <c r="H5" s="2">
        <f t="shared" si="2"/>
        <v>1000</v>
      </c>
      <c r="I5" s="2">
        <f t="shared" si="2"/>
        <v>1000</v>
      </c>
      <c r="J5" s="2">
        <f t="shared" si="2"/>
        <v>1000</v>
      </c>
      <c r="K5" s="2">
        <f t="shared" si="2"/>
        <v>1000</v>
      </c>
      <c r="L5" s="2">
        <f t="shared" si="2"/>
        <v>1000</v>
      </c>
      <c r="M5" s="2">
        <f t="shared" si="2"/>
        <v>1000</v>
      </c>
      <c r="N5" s="2">
        <f t="shared" si="2"/>
        <v>1000</v>
      </c>
      <c r="O5" s="2">
        <f t="shared" si="2"/>
        <v>1000</v>
      </c>
      <c r="P5" s="2">
        <f t="shared" si="2"/>
        <v>1000</v>
      </c>
      <c r="Q5" s="2">
        <f t="shared" si="2"/>
        <v>1000</v>
      </c>
      <c r="R5" s="2">
        <f t="shared" si="2"/>
        <v>1000</v>
      </c>
      <c r="S5" s="2">
        <f t="shared" si="2"/>
        <v>1000</v>
      </c>
      <c r="T5" s="2">
        <f t="shared" si="2"/>
        <v>1000</v>
      </c>
      <c r="U5" s="2">
        <f t="shared" si="2"/>
        <v>1000</v>
      </c>
      <c r="V5" s="2">
        <f t="shared" si="2"/>
        <v>1000</v>
      </c>
      <c r="W5" s="2">
        <f t="shared" si="2"/>
        <v>1000</v>
      </c>
      <c r="X5" s="2">
        <f t="shared" si="2"/>
        <v>1000</v>
      </c>
      <c r="Y5" s="2">
        <f t="shared" si="2"/>
        <v>1000</v>
      </c>
      <c r="Z5" s="2">
        <f t="shared" si="2"/>
        <v>1000</v>
      </c>
      <c r="AA5" s="2">
        <f t="shared" si="2"/>
        <v>1000</v>
      </c>
    </row>
    <row r="6" spans="1:27" ht="12.75">
      <c r="A6" s="5" t="s">
        <v>3</v>
      </c>
      <c r="B6" s="2">
        <v>2000</v>
      </c>
      <c r="C6" s="2">
        <f aca="true" t="shared" si="3" ref="C6:AA6">B6</f>
        <v>2000</v>
      </c>
      <c r="D6" s="2">
        <f t="shared" si="3"/>
        <v>2000</v>
      </c>
      <c r="E6" s="2">
        <f t="shared" si="3"/>
        <v>2000</v>
      </c>
      <c r="F6" s="2">
        <f t="shared" si="3"/>
        <v>2000</v>
      </c>
      <c r="G6" s="2">
        <f t="shared" si="3"/>
        <v>2000</v>
      </c>
      <c r="H6" s="2">
        <f t="shared" si="3"/>
        <v>2000</v>
      </c>
      <c r="I6" s="2">
        <f t="shared" si="3"/>
        <v>2000</v>
      </c>
      <c r="J6" s="2">
        <f t="shared" si="3"/>
        <v>2000</v>
      </c>
      <c r="K6" s="2">
        <f t="shared" si="3"/>
        <v>2000</v>
      </c>
      <c r="L6" s="2">
        <f t="shared" si="3"/>
        <v>2000</v>
      </c>
      <c r="M6" s="2">
        <f t="shared" si="3"/>
        <v>2000</v>
      </c>
      <c r="N6" s="2">
        <f t="shared" si="3"/>
        <v>2000</v>
      </c>
      <c r="O6" s="2">
        <f t="shared" si="3"/>
        <v>2000</v>
      </c>
      <c r="P6" s="2">
        <f t="shared" si="3"/>
        <v>2000</v>
      </c>
      <c r="Q6" s="2">
        <f t="shared" si="3"/>
        <v>2000</v>
      </c>
      <c r="R6" s="2">
        <f t="shared" si="3"/>
        <v>2000</v>
      </c>
      <c r="S6" s="2">
        <f t="shared" si="3"/>
        <v>2000</v>
      </c>
      <c r="T6" s="2">
        <f t="shared" si="3"/>
        <v>2000</v>
      </c>
      <c r="U6" s="2">
        <f t="shared" si="3"/>
        <v>2000</v>
      </c>
      <c r="V6" s="2">
        <f t="shared" si="3"/>
        <v>2000</v>
      </c>
      <c r="W6" s="2">
        <f t="shared" si="3"/>
        <v>2000</v>
      </c>
      <c r="X6" s="2">
        <f t="shared" si="3"/>
        <v>2000</v>
      </c>
      <c r="Y6" s="2">
        <f t="shared" si="3"/>
        <v>2000</v>
      </c>
      <c r="Z6" s="2">
        <f t="shared" si="3"/>
        <v>2000</v>
      </c>
      <c r="AA6" s="2">
        <f t="shared" si="3"/>
        <v>2000</v>
      </c>
    </row>
    <row r="7" spans="1:27" ht="12.75">
      <c r="A7" s="5" t="s">
        <v>4</v>
      </c>
      <c r="B7" s="2">
        <v>525</v>
      </c>
      <c r="C7" s="2">
        <f aca="true" t="shared" si="4" ref="C7:AA7">B7</f>
        <v>525</v>
      </c>
      <c r="D7" s="2">
        <f t="shared" si="4"/>
        <v>525</v>
      </c>
      <c r="E7" s="2">
        <f t="shared" si="4"/>
        <v>525</v>
      </c>
      <c r="F7" s="2">
        <f t="shared" si="4"/>
        <v>525</v>
      </c>
      <c r="G7" s="2">
        <f t="shared" si="4"/>
        <v>525</v>
      </c>
      <c r="H7" s="2">
        <f t="shared" si="4"/>
        <v>525</v>
      </c>
      <c r="I7" s="2">
        <f t="shared" si="4"/>
        <v>525</v>
      </c>
      <c r="J7" s="2">
        <f t="shared" si="4"/>
        <v>525</v>
      </c>
      <c r="K7" s="2">
        <f t="shared" si="4"/>
        <v>525</v>
      </c>
      <c r="L7" s="2">
        <f t="shared" si="4"/>
        <v>525</v>
      </c>
      <c r="M7" s="2">
        <f t="shared" si="4"/>
        <v>525</v>
      </c>
      <c r="N7" s="2">
        <f t="shared" si="4"/>
        <v>525</v>
      </c>
      <c r="O7" s="2">
        <f t="shared" si="4"/>
        <v>525</v>
      </c>
      <c r="P7" s="2">
        <f t="shared" si="4"/>
        <v>525</v>
      </c>
      <c r="Q7" s="2">
        <f t="shared" si="4"/>
        <v>525</v>
      </c>
      <c r="R7" s="2">
        <f t="shared" si="4"/>
        <v>525</v>
      </c>
      <c r="S7" s="2">
        <f t="shared" si="4"/>
        <v>525</v>
      </c>
      <c r="T7" s="2">
        <f t="shared" si="4"/>
        <v>525</v>
      </c>
      <c r="U7" s="2">
        <f t="shared" si="4"/>
        <v>525</v>
      </c>
      <c r="V7" s="2">
        <f t="shared" si="4"/>
        <v>525</v>
      </c>
      <c r="W7" s="2">
        <f t="shared" si="4"/>
        <v>525</v>
      </c>
      <c r="X7" s="2">
        <f t="shared" si="4"/>
        <v>525</v>
      </c>
      <c r="Y7" s="2">
        <f t="shared" si="4"/>
        <v>525</v>
      </c>
      <c r="Z7" s="2">
        <f t="shared" si="4"/>
        <v>525</v>
      </c>
      <c r="AA7" s="2">
        <f t="shared" si="4"/>
        <v>525</v>
      </c>
    </row>
    <row r="8" spans="1:27" ht="12.75">
      <c r="A8" s="5" t="s">
        <v>5</v>
      </c>
      <c r="B8" s="2">
        <v>0.1</v>
      </c>
      <c r="C8" s="2">
        <f aca="true" t="shared" si="5" ref="C8:AA8">B8</f>
        <v>0.1</v>
      </c>
      <c r="D8" s="2">
        <f t="shared" si="5"/>
        <v>0.1</v>
      </c>
      <c r="E8" s="2">
        <f t="shared" si="5"/>
        <v>0.1</v>
      </c>
      <c r="F8" s="2">
        <f t="shared" si="5"/>
        <v>0.1</v>
      </c>
      <c r="G8" s="2">
        <f t="shared" si="5"/>
        <v>0.1</v>
      </c>
      <c r="H8" s="2">
        <f t="shared" si="5"/>
        <v>0.1</v>
      </c>
      <c r="I8" s="2">
        <f t="shared" si="5"/>
        <v>0.1</v>
      </c>
      <c r="J8" s="2">
        <f t="shared" si="5"/>
        <v>0.1</v>
      </c>
      <c r="K8" s="2">
        <f t="shared" si="5"/>
        <v>0.1</v>
      </c>
      <c r="L8" s="2">
        <f t="shared" si="5"/>
        <v>0.1</v>
      </c>
      <c r="M8" s="2">
        <f t="shared" si="5"/>
        <v>0.1</v>
      </c>
      <c r="N8" s="2">
        <f t="shared" si="5"/>
        <v>0.1</v>
      </c>
      <c r="O8" s="2">
        <f t="shared" si="5"/>
        <v>0.1</v>
      </c>
      <c r="P8" s="2">
        <f t="shared" si="5"/>
        <v>0.1</v>
      </c>
      <c r="Q8" s="2">
        <f t="shared" si="5"/>
        <v>0.1</v>
      </c>
      <c r="R8" s="2">
        <f t="shared" si="5"/>
        <v>0.1</v>
      </c>
      <c r="S8" s="2">
        <f t="shared" si="5"/>
        <v>0.1</v>
      </c>
      <c r="T8" s="2">
        <f t="shared" si="5"/>
        <v>0.1</v>
      </c>
      <c r="U8" s="2">
        <f t="shared" si="5"/>
        <v>0.1</v>
      </c>
      <c r="V8" s="2">
        <f t="shared" si="5"/>
        <v>0.1</v>
      </c>
      <c r="W8" s="2">
        <f t="shared" si="5"/>
        <v>0.1</v>
      </c>
      <c r="X8" s="2">
        <f t="shared" si="5"/>
        <v>0.1</v>
      </c>
      <c r="Y8" s="2">
        <f t="shared" si="5"/>
        <v>0.1</v>
      </c>
      <c r="Z8" s="2">
        <f t="shared" si="5"/>
        <v>0.1</v>
      </c>
      <c r="AA8" s="2">
        <f t="shared" si="5"/>
        <v>0.1</v>
      </c>
    </row>
    <row r="9" spans="1:27" ht="12.75">
      <c r="A9" s="5" t="s">
        <v>6</v>
      </c>
      <c r="B9" s="2">
        <v>500</v>
      </c>
      <c r="C9" s="2">
        <f aca="true" t="shared" si="6" ref="C9:AA9">B9</f>
        <v>500</v>
      </c>
      <c r="D9" s="2">
        <f t="shared" si="6"/>
        <v>500</v>
      </c>
      <c r="E9" s="2">
        <f t="shared" si="6"/>
        <v>500</v>
      </c>
      <c r="F9" s="2">
        <f t="shared" si="6"/>
        <v>500</v>
      </c>
      <c r="G9" s="2">
        <f t="shared" si="6"/>
        <v>500</v>
      </c>
      <c r="H9" s="2">
        <f t="shared" si="6"/>
        <v>500</v>
      </c>
      <c r="I9" s="2">
        <f t="shared" si="6"/>
        <v>500</v>
      </c>
      <c r="J9" s="2">
        <f t="shared" si="6"/>
        <v>500</v>
      </c>
      <c r="K9" s="2">
        <f t="shared" si="6"/>
        <v>500</v>
      </c>
      <c r="L9" s="2">
        <f t="shared" si="6"/>
        <v>500</v>
      </c>
      <c r="M9" s="2">
        <f t="shared" si="6"/>
        <v>500</v>
      </c>
      <c r="N9" s="2">
        <f t="shared" si="6"/>
        <v>500</v>
      </c>
      <c r="O9" s="2">
        <f t="shared" si="6"/>
        <v>500</v>
      </c>
      <c r="P9" s="2">
        <f t="shared" si="6"/>
        <v>500</v>
      </c>
      <c r="Q9" s="2">
        <f t="shared" si="6"/>
        <v>500</v>
      </c>
      <c r="R9" s="2">
        <f t="shared" si="6"/>
        <v>500</v>
      </c>
      <c r="S9" s="2">
        <f t="shared" si="6"/>
        <v>500</v>
      </c>
      <c r="T9" s="2">
        <f t="shared" si="6"/>
        <v>500</v>
      </c>
      <c r="U9" s="2">
        <f t="shared" si="6"/>
        <v>500</v>
      </c>
      <c r="V9" s="2">
        <f t="shared" si="6"/>
        <v>500</v>
      </c>
      <c r="W9" s="2">
        <f t="shared" si="6"/>
        <v>500</v>
      </c>
      <c r="X9" s="2">
        <f t="shared" si="6"/>
        <v>500</v>
      </c>
      <c r="Y9" s="2">
        <f t="shared" si="6"/>
        <v>500</v>
      </c>
      <c r="Z9" s="2">
        <f t="shared" si="6"/>
        <v>500</v>
      </c>
      <c r="AA9" s="2">
        <f t="shared" si="6"/>
        <v>500</v>
      </c>
    </row>
    <row r="10" spans="1:27" ht="12.75">
      <c r="A10" s="5" t="s">
        <v>9</v>
      </c>
      <c r="B10" s="2">
        <v>0.1583</v>
      </c>
      <c r="C10" s="2">
        <f aca="true" t="shared" si="7" ref="C10:AA10">B10</f>
        <v>0.1583</v>
      </c>
      <c r="D10" s="2">
        <f t="shared" si="7"/>
        <v>0.1583</v>
      </c>
      <c r="E10" s="2">
        <f t="shared" si="7"/>
        <v>0.1583</v>
      </c>
      <c r="F10" s="2">
        <f t="shared" si="7"/>
        <v>0.1583</v>
      </c>
      <c r="G10" s="2">
        <f t="shared" si="7"/>
        <v>0.1583</v>
      </c>
      <c r="H10" s="2">
        <f t="shared" si="7"/>
        <v>0.1583</v>
      </c>
      <c r="I10" s="2">
        <f t="shared" si="7"/>
        <v>0.1583</v>
      </c>
      <c r="J10" s="2">
        <f t="shared" si="7"/>
        <v>0.1583</v>
      </c>
      <c r="K10" s="2">
        <f t="shared" si="7"/>
        <v>0.1583</v>
      </c>
      <c r="L10" s="2">
        <f t="shared" si="7"/>
        <v>0.1583</v>
      </c>
      <c r="M10" s="2">
        <f t="shared" si="7"/>
        <v>0.1583</v>
      </c>
      <c r="N10" s="2">
        <f t="shared" si="7"/>
        <v>0.1583</v>
      </c>
      <c r="O10" s="2">
        <f t="shared" si="7"/>
        <v>0.1583</v>
      </c>
      <c r="P10" s="2">
        <f t="shared" si="7"/>
        <v>0.1583</v>
      </c>
      <c r="Q10" s="2">
        <f t="shared" si="7"/>
        <v>0.1583</v>
      </c>
      <c r="R10" s="2">
        <f t="shared" si="7"/>
        <v>0.1583</v>
      </c>
      <c r="S10" s="2">
        <f t="shared" si="7"/>
        <v>0.1583</v>
      </c>
      <c r="T10" s="2">
        <f t="shared" si="7"/>
        <v>0.1583</v>
      </c>
      <c r="U10" s="2">
        <f t="shared" si="7"/>
        <v>0.1583</v>
      </c>
      <c r="V10" s="2">
        <f t="shared" si="7"/>
        <v>0.1583</v>
      </c>
      <c r="W10" s="2">
        <f t="shared" si="7"/>
        <v>0.1583</v>
      </c>
      <c r="X10" s="2">
        <f t="shared" si="7"/>
        <v>0.1583</v>
      </c>
      <c r="Y10" s="2">
        <f t="shared" si="7"/>
        <v>0.1583</v>
      </c>
      <c r="Z10" s="2">
        <f t="shared" si="7"/>
        <v>0.1583</v>
      </c>
      <c r="AA10" s="2">
        <f t="shared" si="7"/>
        <v>0.1583</v>
      </c>
    </row>
    <row r="11" spans="1:27" ht="12.75">
      <c r="A11" s="5" t="s">
        <v>10</v>
      </c>
      <c r="B11" s="2">
        <v>1000</v>
      </c>
      <c r="C11" s="2">
        <f aca="true" t="shared" si="8" ref="C11:AA11">B11</f>
        <v>1000</v>
      </c>
      <c r="D11" s="2">
        <f t="shared" si="8"/>
        <v>1000</v>
      </c>
      <c r="E11" s="2">
        <f t="shared" si="8"/>
        <v>1000</v>
      </c>
      <c r="F11" s="2">
        <f t="shared" si="8"/>
        <v>1000</v>
      </c>
      <c r="G11" s="2">
        <f t="shared" si="8"/>
        <v>1000</v>
      </c>
      <c r="H11" s="2">
        <f t="shared" si="8"/>
        <v>1000</v>
      </c>
      <c r="I11" s="2">
        <f t="shared" si="8"/>
        <v>1000</v>
      </c>
      <c r="J11" s="2">
        <f t="shared" si="8"/>
        <v>1000</v>
      </c>
      <c r="K11" s="2">
        <f t="shared" si="8"/>
        <v>1000</v>
      </c>
      <c r="L11" s="2">
        <f t="shared" si="8"/>
        <v>1000</v>
      </c>
      <c r="M11" s="2">
        <f t="shared" si="8"/>
        <v>1000</v>
      </c>
      <c r="N11" s="2">
        <f t="shared" si="8"/>
        <v>1000</v>
      </c>
      <c r="O11" s="2">
        <f t="shared" si="8"/>
        <v>1000</v>
      </c>
      <c r="P11" s="2">
        <f t="shared" si="8"/>
        <v>1000</v>
      </c>
      <c r="Q11" s="2">
        <f t="shared" si="8"/>
        <v>1000</v>
      </c>
      <c r="R11" s="2">
        <f t="shared" si="8"/>
        <v>1000</v>
      </c>
      <c r="S11" s="2">
        <f t="shared" si="8"/>
        <v>1000</v>
      </c>
      <c r="T11" s="2">
        <f t="shared" si="8"/>
        <v>1000</v>
      </c>
      <c r="U11" s="2">
        <f t="shared" si="8"/>
        <v>1000</v>
      </c>
      <c r="V11" s="2">
        <f t="shared" si="8"/>
        <v>1000</v>
      </c>
      <c r="W11" s="2">
        <f t="shared" si="8"/>
        <v>1000</v>
      </c>
      <c r="X11" s="2">
        <f t="shared" si="8"/>
        <v>1000</v>
      </c>
      <c r="Y11" s="2">
        <f t="shared" si="8"/>
        <v>1000</v>
      </c>
      <c r="Z11" s="2">
        <f t="shared" si="8"/>
        <v>1000</v>
      </c>
      <c r="AA11" s="2">
        <f t="shared" si="8"/>
        <v>1000</v>
      </c>
    </row>
    <row r="12" spans="1:27" ht="12.75">
      <c r="A12" s="5" t="s">
        <v>26</v>
      </c>
      <c r="B12" s="2">
        <v>0.5</v>
      </c>
      <c r="C12" s="2">
        <f aca="true" t="shared" si="9" ref="C12:AA12">B12</f>
        <v>0.5</v>
      </c>
      <c r="D12" s="2">
        <f t="shared" si="9"/>
        <v>0.5</v>
      </c>
      <c r="E12" s="2">
        <f t="shared" si="9"/>
        <v>0.5</v>
      </c>
      <c r="F12" s="2">
        <f t="shared" si="9"/>
        <v>0.5</v>
      </c>
      <c r="G12" s="2">
        <f t="shared" si="9"/>
        <v>0.5</v>
      </c>
      <c r="H12" s="2">
        <f t="shared" si="9"/>
        <v>0.5</v>
      </c>
      <c r="I12" s="2">
        <f t="shared" si="9"/>
        <v>0.5</v>
      </c>
      <c r="J12" s="2">
        <f t="shared" si="9"/>
        <v>0.5</v>
      </c>
      <c r="K12" s="2">
        <f t="shared" si="9"/>
        <v>0.5</v>
      </c>
      <c r="L12" s="2">
        <f t="shared" si="9"/>
        <v>0.5</v>
      </c>
      <c r="M12" s="2">
        <f t="shared" si="9"/>
        <v>0.5</v>
      </c>
      <c r="N12" s="2">
        <f t="shared" si="9"/>
        <v>0.5</v>
      </c>
      <c r="O12" s="2">
        <f t="shared" si="9"/>
        <v>0.5</v>
      </c>
      <c r="P12" s="2">
        <f t="shared" si="9"/>
        <v>0.5</v>
      </c>
      <c r="Q12" s="2">
        <f t="shared" si="9"/>
        <v>0.5</v>
      </c>
      <c r="R12" s="2">
        <f t="shared" si="9"/>
        <v>0.5</v>
      </c>
      <c r="S12" s="2">
        <f t="shared" si="9"/>
        <v>0.5</v>
      </c>
      <c r="T12" s="2">
        <f t="shared" si="9"/>
        <v>0.5</v>
      </c>
      <c r="U12" s="2">
        <f t="shared" si="9"/>
        <v>0.5</v>
      </c>
      <c r="V12" s="2">
        <f t="shared" si="9"/>
        <v>0.5</v>
      </c>
      <c r="W12" s="2">
        <f t="shared" si="9"/>
        <v>0.5</v>
      </c>
      <c r="X12" s="2">
        <f t="shared" si="9"/>
        <v>0.5</v>
      </c>
      <c r="Y12" s="2">
        <f t="shared" si="9"/>
        <v>0.5</v>
      </c>
      <c r="Z12" s="2">
        <f t="shared" si="9"/>
        <v>0.5</v>
      </c>
      <c r="AA12" s="2">
        <f t="shared" si="9"/>
        <v>0.5</v>
      </c>
    </row>
    <row r="13" spans="1:27" ht="12.75">
      <c r="A13" s="5" t="s">
        <v>22</v>
      </c>
      <c r="B13" s="2">
        <v>1.2</v>
      </c>
      <c r="C13" s="2">
        <f aca="true" t="shared" si="10" ref="C13:AA13">B13</f>
        <v>1.2</v>
      </c>
      <c r="D13" s="2">
        <f t="shared" si="10"/>
        <v>1.2</v>
      </c>
      <c r="E13" s="2">
        <f t="shared" si="10"/>
        <v>1.2</v>
      </c>
      <c r="F13" s="2">
        <f t="shared" si="10"/>
        <v>1.2</v>
      </c>
      <c r="G13" s="2">
        <f t="shared" si="10"/>
        <v>1.2</v>
      </c>
      <c r="H13" s="2">
        <f t="shared" si="10"/>
        <v>1.2</v>
      </c>
      <c r="I13" s="2">
        <f t="shared" si="10"/>
        <v>1.2</v>
      </c>
      <c r="J13" s="2">
        <f t="shared" si="10"/>
        <v>1.2</v>
      </c>
      <c r="K13" s="2">
        <f t="shared" si="10"/>
        <v>1.2</v>
      </c>
      <c r="L13" s="2">
        <f t="shared" si="10"/>
        <v>1.2</v>
      </c>
      <c r="M13" s="2">
        <f t="shared" si="10"/>
        <v>1.2</v>
      </c>
      <c r="N13" s="2">
        <f t="shared" si="10"/>
        <v>1.2</v>
      </c>
      <c r="O13" s="2">
        <f t="shared" si="10"/>
        <v>1.2</v>
      </c>
      <c r="P13" s="2">
        <f t="shared" si="10"/>
        <v>1.2</v>
      </c>
      <c r="Q13" s="2">
        <f t="shared" si="10"/>
        <v>1.2</v>
      </c>
      <c r="R13" s="2">
        <f t="shared" si="10"/>
        <v>1.2</v>
      </c>
      <c r="S13" s="2">
        <f t="shared" si="10"/>
        <v>1.2</v>
      </c>
      <c r="T13" s="2">
        <f t="shared" si="10"/>
        <v>1.2</v>
      </c>
      <c r="U13" s="2">
        <f t="shared" si="10"/>
        <v>1.2</v>
      </c>
      <c r="V13" s="2">
        <f t="shared" si="10"/>
        <v>1.2</v>
      </c>
      <c r="W13" s="2">
        <f t="shared" si="10"/>
        <v>1.2</v>
      </c>
      <c r="X13" s="2">
        <f t="shared" si="10"/>
        <v>1.2</v>
      </c>
      <c r="Y13" s="2">
        <f t="shared" si="10"/>
        <v>1.2</v>
      </c>
      <c r="Z13" s="2">
        <f t="shared" si="10"/>
        <v>1.2</v>
      </c>
      <c r="AA13" s="2">
        <f t="shared" si="10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f aca="true" t="shared" si="11" ref="C15:AA15">B15</f>
        <v>1200</v>
      </c>
      <c r="D15" s="2">
        <f t="shared" si="11"/>
        <v>1200</v>
      </c>
      <c r="E15" s="2">
        <f t="shared" si="11"/>
        <v>1200</v>
      </c>
      <c r="F15" s="2">
        <f t="shared" si="11"/>
        <v>1200</v>
      </c>
      <c r="G15" s="2">
        <f t="shared" si="11"/>
        <v>1200</v>
      </c>
      <c r="H15" s="2">
        <f t="shared" si="11"/>
        <v>1200</v>
      </c>
      <c r="I15" s="2">
        <f t="shared" si="11"/>
        <v>1200</v>
      </c>
      <c r="J15" s="2">
        <f t="shared" si="11"/>
        <v>1200</v>
      </c>
      <c r="K15" s="2">
        <f t="shared" si="11"/>
        <v>1200</v>
      </c>
      <c r="L15" s="2">
        <f t="shared" si="11"/>
        <v>1200</v>
      </c>
      <c r="M15" s="2">
        <f t="shared" si="11"/>
        <v>1200</v>
      </c>
      <c r="N15" s="2">
        <f t="shared" si="11"/>
        <v>1200</v>
      </c>
      <c r="O15" s="2">
        <f t="shared" si="11"/>
        <v>1200</v>
      </c>
      <c r="P15" s="2">
        <f t="shared" si="11"/>
        <v>1200</v>
      </c>
      <c r="Q15" s="2">
        <f t="shared" si="11"/>
        <v>1200</v>
      </c>
      <c r="R15" s="2">
        <f t="shared" si="11"/>
        <v>1200</v>
      </c>
      <c r="S15" s="2">
        <f t="shared" si="11"/>
        <v>1200</v>
      </c>
      <c r="T15" s="2">
        <f t="shared" si="11"/>
        <v>1200</v>
      </c>
      <c r="U15" s="2">
        <f t="shared" si="11"/>
        <v>1200</v>
      </c>
      <c r="V15" s="2">
        <f t="shared" si="11"/>
        <v>1200</v>
      </c>
      <c r="W15" s="2">
        <f t="shared" si="11"/>
        <v>1200</v>
      </c>
      <c r="X15" s="2">
        <f t="shared" si="11"/>
        <v>1200</v>
      </c>
      <c r="Y15" s="2">
        <f t="shared" si="11"/>
        <v>1200</v>
      </c>
      <c r="Z15" s="2">
        <f t="shared" si="11"/>
        <v>1200</v>
      </c>
      <c r="AA15" s="2">
        <f t="shared" si="11"/>
        <v>1200</v>
      </c>
    </row>
    <row r="16" spans="1:27" ht="14.25">
      <c r="A16" s="5" t="s">
        <v>31</v>
      </c>
      <c r="B16" s="2">
        <v>0</v>
      </c>
      <c r="C16" s="2">
        <f aca="true" t="shared" si="12" ref="C16:D18">B16</f>
        <v>0</v>
      </c>
      <c r="D16" s="2">
        <f t="shared" si="12"/>
        <v>0</v>
      </c>
      <c r="E16" s="2">
        <f aca="true" t="shared" si="13" ref="E16:AA16">D16</f>
        <v>0</v>
      </c>
      <c r="F16" s="2">
        <f t="shared" si="13"/>
        <v>0</v>
      </c>
      <c r="G16" s="2">
        <f t="shared" si="13"/>
        <v>0</v>
      </c>
      <c r="H16" s="2">
        <f t="shared" si="13"/>
        <v>0</v>
      </c>
      <c r="I16" s="2">
        <f t="shared" si="13"/>
        <v>0</v>
      </c>
      <c r="J16" s="2">
        <f t="shared" si="13"/>
        <v>0</v>
      </c>
      <c r="K16" s="2">
        <f t="shared" si="13"/>
        <v>0</v>
      </c>
      <c r="L16" s="2">
        <f t="shared" si="13"/>
        <v>0</v>
      </c>
      <c r="M16" s="2">
        <f t="shared" si="13"/>
        <v>0</v>
      </c>
      <c r="N16" s="2">
        <f t="shared" si="13"/>
        <v>0</v>
      </c>
      <c r="O16" s="2">
        <f t="shared" si="13"/>
        <v>0</v>
      </c>
      <c r="P16" s="2">
        <f t="shared" si="13"/>
        <v>0</v>
      </c>
      <c r="Q16" s="2">
        <f t="shared" si="13"/>
        <v>0</v>
      </c>
      <c r="R16" s="2">
        <f t="shared" si="13"/>
        <v>0</v>
      </c>
      <c r="S16" s="2">
        <f t="shared" si="13"/>
        <v>0</v>
      </c>
      <c r="T16" s="2">
        <f t="shared" si="13"/>
        <v>0</v>
      </c>
      <c r="U16" s="2">
        <f t="shared" si="13"/>
        <v>0</v>
      </c>
      <c r="V16" s="2">
        <f t="shared" si="13"/>
        <v>0</v>
      </c>
      <c r="W16" s="2">
        <f t="shared" si="13"/>
        <v>0</v>
      </c>
      <c r="X16" s="2">
        <f t="shared" si="13"/>
        <v>0</v>
      </c>
      <c r="Y16" s="2">
        <f t="shared" si="13"/>
        <v>0</v>
      </c>
      <c r="Z16" s="2">
        <f t="shared" si="13"/>
        <v>0</v>
      </c>
      <c r="AA16" s="2">
        <f t="shared" si="13"/>
        <v>0</v>
      </c>
    </row>
    <row r="17" spans="1:27" ht="12.75">
      <c r="A17" s="5" t="s">
        <v>8</v>
      </c>
      <c r="B17" s="2">
        <v>0.3</v>
      </c>
      <c r="C17" s="2">
        <f t="shared" si="12"/>
        <v>0.3</v>
      </c>
      <c r="D17" s="2">
        <f t="shared" si="12"/>
        <v>0.3</v>
      </c>
      <c r="E17" s="2">
        <f aca="true" t="shared" si="14" ref="E17:AA17">D17</f>
        <v>0.3</v>
      </c>
      <c r="F17" s="2">
        <f t="shared" si="14"/>
        <v>0.3</v>
      </c>
      <c r="G17" s="2">
        <f t="shared" si="14"/>
        <v>0.3</v>
      </c>
      <c r="H17" s="2">
        <f t="shared" si="14"/>
        <v>0.3</v>
      </c>
      <c r="I17" s="2">
        <f t="shared" si="14"/>
        <v>0.3</v>
      </c>
      <c r="J17" s="2">
        <f t="shared" si="14"/>
        <v>0.3</v>
      </c>
      <c r="K17" s="2">
        <f t="shared" si="14"/>
        <v>0.3</v>
      </c>
      <c r="L17" s="2">
        <f t="shared" si="14"/>
        <v>0.3</v>
      </c>
      <c r="M17" s="2">
        <f t="shared" si="14"/>
        <v>0.3</v>
      </c>
      <c r="N17" s="2">
        <f t="shared" si="14"/>
        <v>0.3</v>
      </c>
      <c r="O17" s="2">
        <f t="shared" si="14"/>
        <v>0.3</v>
      </c>
      <c r="P17" s="2">
        <f t="shared" si="14"/>
        <v>0.3</v>
      </c>
      <c r="Q17" s="2">
        <f t="shared" si="14"/>
        <v>0.3</v>
      </c>
      <c r="R17" s="2">
        <f t="shared" si="14"/>
        <v>0.3</v>
      </c>
      <c r="S17" s="2">
        <f t="shared" si="14"/>
        <v>0.3</v>
      </c>
      <c r="T17" s="2">
        <f t="shared" si="14"/>
        <v>0.3</v>
      </c>
      <c r="U17" s="2">
        <f t="shared" si="14"/>
        <v>0.3</v>
      </c>
      <c r="V17" s="2">
        <f t="shared" si="14"/>
        <v>0.3</v>
      </c>
      <c r="W17" s="2">
        <f t="shared" si="14"/>
        <v>0.3</v>
      </c>
      <c r="X17" s="2">
        <f t="shared" si="14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17" t="s">
        <v>21</v>
      </c>
      <c r="B18" s="20">
        <v>0</v>
      </c>
      <c r="C18" s="20">
        <v>0.02</v>
      </c>
      <c r="D18" s="20">
        <f t="shared" si="12"/>
        <v>0.02</v>
      </c>
      <c r="E18" s="20">
        <f aca="true" t="shared" si="15" ref="E18:AA18">D18</f>
        <v>0.02</v>
      </c>
      <c r="F18" s="20">
        <f t="shared" si="15"/>
        <v>0.02</v>
      </c>
      <c r="G18" s="20">
        <f t="shared" si="15"/>
        <v>0.02</v>
      </c>
      <c r="H18" s="20">
        <f t="shared" si="15"/>
        <v>0.02</v>
      </c>
      <c r="I18" s="20">
        <f t="shared" si="15"/>
        <v>0.02</v>
      </c>
      <c r="J18" s="20">
        <f t="shared" si="15"/>
        <v>0.02</v>
      </c>
      <c r="K18" s="20">
        <f t="shared" si="15"/>
        <v>0.02</v>
      </c>
      <c r="L18" s="20">
        <f t="shared" si="15"/>
        <v>0.02</v>
      </c>
      <c r="M18" s="20">
        <f t="shared" si="15"/>
        <v>0.02</v>
      </c>
      <c r="N18" s="20">
        <f t="shared" si="15"/>
        <v>0.02</v>
      </c>
      <c r="O18" s="20">
        <f t="shared" si="15"/>
        <v>0.02</v>
      </c>
      <c r="P18" s="20">
        <f t="shared" si="15"/>
        <v>0.02</v>
      </c>
      <c r="Q18" s="20">
        <f t="shared" si="15"/>
        <v>0.02</v>
      </c>
      <c r="R18" s="20">
        <f t="shared" si="15"/>
        <v>0.02</v>
      </c>
      <c r="S18" s="20">
        <f t="shared" si="15"/>
        <v>0.02</v>
      </c>
      <c r="T18" s="20">
        <f t="shared" si="15"/>
        <v>0.02</v>
      </c>
      <c r="U18" s="20">
        <f t="shared" si="15"/>
        <v>0.02</v>
      </c>
      <c r="V18" s="20">
        <f t="shared" si="15"/>
        <v>0.02</v>
      </c>
      <c r="W18" s="20">
        <f t="shared" si="15"/>
        <v>0.02</v>
      </c>
      <c r="X18" s="20">
        <f t="shared" si="15"/>
        <v>0.02</v>
      </c>
      <c r="Y18" s="20">
        <f t="shared" si="15"/>
        <v>0.02</v>
      </c>
      <c r="Z18" s="20">
        <f t="shared" si="15"/>
        <v>0.02</v>
      </c>
      <c r="AA18" s="20">
        <f t="shared" si="15"/>
        <v>0.02</v>
      </c>
    </row>
    <row r="19" spans="1:27" ht="12.75">
      <c r="A19" s="5" t="s">
        <v>11</v>
      </c>
      <c r="B19" s="2">
        <v>900</v>
      </c>
      <c r="C19" s="2">
        <f aca="true" t="shared" si="16" ref="C19:AA19">B19*(1+C18)</f>
        <v>918</v>
      </c>
      <c r="D19" s="2">
        <f t="shared" si="16"/>
        <v>936.36</v>
      </c>
      <c r="E19" s="2">
        <f t="shared" si="16"/>
        <v>955.0872</v>
      </c>
      <c r="F19" s="2">
        <f t="shared" si="16"/>
        <v>974.1889440000001</v>
      </c>
      <c r="G19" s="2">
        <f t="shared" si="16"/>
        <v>993.6727228800002</v>
      </c>
      <c r="H19" s="2">
        <f t="shared" si="16"/>
        <v>1013.5461773376002</v>
      </c>
      <c r="I19" s="2">
        <f t="shared" si="16"/>
        <v>1033.8171008843522</v>
      </c>
      <c r="J19" s="2">
        <f t="shared" si="16"/>
        <v>1054.4934429020393</v>
      </c>
      <c r="K19" s="2">
        <f t="shared" si="16"/>
        <v>1075.58331176008</v>
      </c>
      <c r="L19" s="2">
        <f t="shared" si="16"/>
        <v>1097.0949779952816</v>
      </c>
      <c r="M19" s="2">
        <f t="shared" si="16"/>
        <v>1119.0368775551872</v>
      </c>
      <c r="N19" s="2">
        <f t="shared" si="16"/>
        <v>1141.417615106291</v>
      </c>
      <c r="O19" s="2">
        <f t="shared" si="16"/>
        <v>1164.2459674084168</v>
      </c>
      <c r="P19" s="2">
        <f t="shared" si="16"/>
        <v>1187.5308867565852</v>
      </c>
      <c r="Q19" s="2">
        <f t="shared" si="16"/>
        <v>1211.281504491717</v>
      </c>
      <c r="R19" s="2">
        <f t="shared" si="16"/>
        <v>1235.5071345815513</v>
      </c>
      <c r="S19" s="2">
        <f t="shared" si="16"/>
        <v>1260.2172772731824</v>
      </c>
      <c r="T19" s="2">
        <f t="shared" si="16"/>
        <v>1285.421622818646</v>
      </c>
      <c r="U19" s="2">
        <f t="shared" si="16"/>
        <v>1311.130055275019</v>
      </c>
      <c r="V19" s="2">
        <f t="shared" si="16"/>
        <v>1337.3526563805194</v>
      </c>
      <c r="W19" s="2">
        <f t="shared" si="16"/>
        <v>1364.0997095081298</v>
      </c>
      <c r="X19" s="2">
        <f t="shared" si="16"/>
        <v>1391.3817036982923</v>
      </c>
      <c r="Y19" s="2">
        <f t="shared" si="16"/>
        <v>1419.209337772258</v>
      </c>
      <c r="Z19" s="2">
        <f t="shared" si="16"/>
        <v>1447.5935245277033</v>
      </c>
      <c r="AA19" s="2">
        <f t="shared" si="16"/>
        <v>1476.5453950182573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21" t="s">
        <v>32</v>
      </c>
      <c r="B22" s="20">
        <v>0</v>
      </c>
      <c r="C22" s="20">
        <f>C18+C13*(B28-B21)/B21</f>
        <v>0.02</v>
      </c>
      <c r="D22" s="20">
        <f aca="true" t="shared" si="17" ref="D22:AA22">D18+D13*(C28-C21)/C21</f>
        <v>0.02</v>
      </c>
      <c r="E22" s="20">
        <f t="shared" si="17"/>
        <v>0.02</v>
      </c>
      <c r="F22" s="20">
        <f t="shared" si="17"/>
        <v>0.02000000000000018</v>
      </c>
      <c r="G22" s="20">
        <f t="shared" si="17"/>
        <v>0.02</v>
      </c>
      <c r="H22" s="20">
        <f t="shared" si="17"/>
        <v>0.02</v>
      </c>
      <c r="I22" s="20">
        <f t="shared" si="17"/>
        <v>0.02</v>
      </c>
      <c r="J22" s="20">
        <f t="shared" si="17"/>
        <v>0.02</v>
      </c>
      <c r="K22" s="20">
        <f t="shared" si="17"/>
        <v>0.02</v>
      </c>
      <c r="L22" s="20">
        <f t="shared" si="17"/>
        <v>0.02</v>
      </c>
      <c r="M22" s="20">
        <f t="shared" si="17"/>
        <v>0.02</v>
      </c>
      <c r="N22" s="20">
        <f t="shared" si="17"/>
        <v>0.02</v>
      </c>
      <c r="O22" s="20">
        <f t="shared" si="17"/>
        <v>0.02</v>
      </c>
      <c r="P22" s="20">
        <f t="shared" si="17"/>
        <v>0.02</v>
      </c>
      <c r="Q22" s="20">
        <f t="shared" si="17"/>
        <v>0.02</v>
      </c>
      <c r="R22" s="20">
        <f t="shared" si="17"/>
        <v>0.02</v>
      </c>
      <c r="S22" s="20">
        <f t="shared" si="17"/>
        <v>0.02</v>
      </c>
      <c r="T22" s="20">
        <f t="shared" si="17"/>
        <v>0.02</v>
      </c>
      <c r="U22" s="20">
        <f t="shared" si="17"/>
        <v>0.019999999999999636</v>
      </c>
      <c r="V22" s="20">
        <f t="shared" si="17"/>
        <v>0.02000000000000018</v>
      </c>
      <c r="W22" s="20">
        <f t="shared" si="17"/>
        <v>0.02</v>
      </c>
      <c r="X22" s="20">
        <f t="shared" si="17"/>
        <v>0.02</v>
      </c>
      <c r="Y22" s="20">
        <f t="shared" si="17"/>
        <v>0.02</v>
      </c>
      <c r="Z22" s="20">
        <f t="shared" si="17"/>
        <v>0.019999999999999636</v>
      </c>
      <c r="AA22" s="20">
        <f t="shared" si="17"/>
        <v>0.02</v>
      </c>
    </row>
    <row r="23" spans="1:27" ht="12.75">
      <c r="A23" s="5" t="s">
        <v>14</v>
      </c>
      <c r="B23" s="8">
        <f aca="true" t="shared" si="18" ref="B23:AA23">B16+B17*B28</f>
        <v>1800.1732601790354</v>
      </c>
      <c r="C23" s="8">
        <f t="shared" si="18"/>
        <v>1800.1732601790354</v>
      </c>
      <c r="D23" s="8">
        <f t="shared" si="18"/>
        <v>1800.1732601790354</v>
      </c>
      <c r="E23" s="8">
        <f t="shared" si="18"/>
        <v>1800.1732601790357</v>
      </c>
      <c r="F23" s="8">
        <f t="shared" si="18"/>
        <v>1800.1732601790354</v>
      </c>
      <c r="G23" s="8">
        <f t="shared" si="18"/>
        <v>1800.1732601790354</v>
      </c>
      <c r="H23" s="8">
        <f t="shared" si="18"/>
        <v>1800.1732601790354</v>
      </c>
      <c r="I23" s="8">
        <f t="shared" si="18"/>
        <v>1800.1732601790354</v>
      </c>
      <c r="J23" s="8">
        <f t="shared" si="18"/>
        <v>1800.1732601790354</v>
      </c>
      <c r="K23" s="8">
        <f t="shared" si="18"/>
        <v>1800.1732601790354</v>
      </c>
      <c r="L23" s="8">
        <f t="shared" si="18"/>
        <v>1800.1732601790354</v>
      </c>
      <c r="M23" s="8">
        <f t="shared" si="18"/>
        <v>1800.1732601790354</v>
      </c>
      <c r="N23" s="8">
        <f t="shared" si="18"/>
        <v>1800.1732601790354</v>
      </c>
      <c r="O23" s="8">
        <f t="shared" si="18"/>
        <v>1800.1732601790354</v>
      </c>
      <c r="P23" s="8">
        <f t="shared" si="18"/>
        <v>1800.1732601790354</v>
      </c>
      <c r="Q23" s="8">
        <f t="shared" si="18"/>
        <v>1800.1732601790354</v>
      </c>
      <c r="R23" s="8">
        <f t="shared" si="18"/>
        <v>1800.1732601790354</v>
      </c>
      <c r="S23" s="8">
        <f t="shared" si="18"/>
        <v>1800.1732601790354</v>
      </c>
      <c r="T23" s="8">
        <f t="shared" si="18"/>
        <v>1800.1732601790347</v>
      </c>
      <c r="U23" s="8">
        <f t="shared" si="18"/>
        <v>1800.1732601790357</v>
      </c>
      <c r="V23" s="8">
        <f t="shared" si="18"/>
        <v>1800.1732601790354</v>
      </c>
      <c r="W23" s="8">
        <f t="shared" si="18"/>
        <v>1800.1732601790354</v>
      </c>
      <c r="X23" s="8">
        <f t="shared" si="18"/>
        <v>1800.1732601790354</v>
      </c>
      <c r="Y23" s="8">
        <f t="shared" si="18"/>
        <v>1800.1732601790347</v>
      </c>
      <c r="Z23" s="8">
        <f t="shared" si="18"/>
        <v>1800.1732601790354</v>
      </c>
      <c r="AA23" s="8">
        <f t="shared" si="18"/>
        <v>1800.1732601790354</v>
      </c>
    </row>
    <row r="24" spans="1:27" ht="12.75">
      <c r="A24" s="5" t="s">
        <v>15</v>
      </c>
      <c r="B24" s="15">
        <f aca="true" t="shared" si="19" ref="B24:AA24">B3+B4*(B28-B23)</f>
        <v>4000.3638463759744</v>
      </c>
      <c r="C24" s="15">
        <f t="shared" si="19"/>
        <v>4000.3638463759744</v>
      </c>
      <c r="D24" s="15">
        <f t="shared" si="19"/>
        <v>4000.3638463759744</v>
      </c>
      <c r="E24" s="15">
        <f t="shared" si="19"/>
        <v>4000.3638463759753</v>
      </c>
      <c r="F24" s="15">
        <f t="shared" si="19"/>
        <v>4000.3638463759744</v>
      </c>
      <c r="G24" s="15">
        <f t="shared" si="19"/>
        <v>4000.3638463759744</v>
      </c>
      <c r="H24" s="15">
        <f t="shared" si="19"/>
        <v>4000.3638463759744</v>
      </c>
      <c r="I24" s="15">
        <f t="shared" si="19"/>
        <v>4000.3638463759744</v>
      </c>
      <c r="J24" s="15">
        <f t="shared" si="19"/>
        <v>4000.3638463759744</v>
      </c>
      <c r="K24" s="15">
        <f t="shared" si="19"/>
        <v>4000.3638463759744</v>
      </c>
      <c r="L24" s="15">
        <f t="shared" si="19"/>
        <v>4000.3638463759744</v>
      </c>
      <c r="M24" s="15">
        <f t="shared" si="19"/>
        <v>4000.3638463759744</v>
      </c>
      <c r="N24" s="15">
        <f t="shared" si="19"/>
        <v>4000.3638463759744</v>
      </c>
      <c r="O24" s="15">
        <f t="shared" si="19"/>
        <v>4000.3638463759744</v>
      </c>
      <c r="P24" s="15">
        <f t="shared" si="19"/>
        <v>4000.3638463759744</v>
      </c>
      <c r="Q24" s="15">
        <f t="shared" si="19"/>
        <v>4000.3638463759744</v>
      </c>
      <c r="R24" s="15">
        <f t="shared" si="19"/>
        <v>4000.3638463759744</v>
      </c>
      <c r="S24" s="15">
        <f t="shared" si="19"/>
        <v>4000.3638463759744</v>
      </c>
      <c r="T24" s="15">
        <f t="shared" si="19"/>
        <v>4000.3638463759735</v>
      </c>
      <c r="U24" s="15">
        <f t="shared" si="19"/>
        <v>4000.3638463759753</v>
      </c>
      <c r="V24" s="15">
        <f t="shared" si="19"/>
        <v>4000.3638463759744</v>
      </c>
      <c r="W24" s="15">
        <f t="shared" si="19"/>
        <v>4000.3638463759744</v>
      </c>
      <c r="X24" s="15">
        <f t="shared" si="19"/>
        <v>4000.3638463759744</v>
      </c>
      <c r="Y24" s="15">
        <f t="shared" si="19"/>
        <v>4000.3638463759735</v>
      </c>
      <c r="Z24" s="15">
        <f t="shared" si="19"/>
        <v>4000.3638463759744</v>
      </c>
      <c r="AA24" s="15">
        <f t="shared" si="19"/>
        <v>4000.3638463759744</v>
      </c>
    </row>
    <row r="25" spans="1:27" ht="12.75">
      <c r="A25" s="5" t="s">
        <v>16</v>
      </c>
      <c r="B25" s="8">
        <f aca="true" t="shared" si="20" ref="B25:AA25">B5-B6*B29</f>
        <v>900.2171527577248</v>
      </c>
      <c r="C25" s="8">
        <f t="shared" si="20"/>
        <v>900.2171527577248</v>
      </c>
      <c r="D25" s="8">
        <f t="shared" si="20"/>
        <v>900.2171527577248</v>
      </c>
      <c r="E25" s="8">
        <f t="shared" si="20"/>
        <v>900.2171527577245</v>
      </c>
      <c r="F25" s="8">
        <f t="shared" si="20"/>
        <v>900.2171527577245</v>
      </c>
      <c r="G25" s="8">
        <f t="shared" si="20"/>
        <v>900.2171527577245</v>
      </c>
      <c r="H25" s="8">
        <f t="shared" si="20"/>
        <v>900.2171527577245</v>
      </c>
      <c r="I25" s="8">
        <f t="shared" si="20"/>
        <v>900.2171527577245</v>
      </c>
      <c r="J25" s="8">
        <f t="shared" si="20"/>
        <v>900.2171527577248</v>
      </c>
      <c r="K25" s="8">
        <f t="shared" si="20"/>
        <v>900.2171527577245</v>
      </c>
      <c r="L25" s="8">
        <f t="shared" si="20"/>
        <v>900.2171527577245</v>
      </c>
      <c r="M25" s="8">
        <f t="shared" si="20"/>
        <v>900.2171527577243</v>
      </c>
      <c r="N25" s="8">
        <f t="shared" si="20"/>
        <v>900.2171527577243</v>
      </c>
      <c r="O25" s="8">
        <f t="shared" si="20"/>
        <v>900.2171527577243</v>
      </c>
      <c r="P25" s="8">
        <f t="shared" si="20"/>
        <v>900.2171527577243</v>
      </c>
      <c r="Q25" s="8">
        <f t="shared" si="20"/>
        <v>900.2171527577243</v>
      </c>
      <c r="R25" s="8">
        <f t="shared" si="20"/>
        <v>900.2171527577243</v>
      </c>
      <c r="S25" s="8">
        <f t="shared" si="20"/>
        <v>900.2171527577243</v>
      </c>
      <c r="T25" s="8">
        <f t="shared" si="20"/>
        <v>900.2171527577245</v>
      </c>
      <c r="U25" s="8">
        <f t="shared" si="20"/>
        <v>900.2171527577239</v>
      </c>
      <c r="V25" s="8">
        <f t="shared" si="20"/>
        <v>900.2171527577243</v>
      </c>
      <c r="W25" s="8">
        <f t="shared" si="20"/>
        <v>900.2171527577241</v>
      </c>
      <c r="X25" s="8">
        <f t="shared" si="20"/>
        <v>900.2171527577245</v>
      </c>
      <c r="Y25" s="8">
        <f t="shared" si="20"/>
        <v>900.217152757725</v>
      </c>
      <c r="Z25" s="8">
        <f t="shared" si="20"/>
        <v>900.2171527577245</v>
      </c>
      <c r="AA25" s="8">
        <f t="shared" si="20"/>
        <v>900.2171527577243</v>
      </c>
    </row>
    <row r="26" spans="1:27" ht="12.75">
      <c r="A26" s="5" t="s">
        <v>7</v>
      </c>
      <c r="B26" s="8">
        <f aca="true" t="shared" si="21" ref="B26:AA26">B15</f>
        <v>1200</v>
      </c>
      <c r="C26" s="8">
        <f t="shared" si="21"/>
        <v>1200</v>
      </c>
      <c r="D26" s="8">
        <f t="shared" si="21"/>
        <v>1200</v>
      </c>
      <c r="E26" s="8">
        <f t="shared" si="21"/>
        <v>1200</v>
      </c>
      <c r="F26" s="8">
        <f t="shared" si="21"/>
        <v>1200</v>
      </c>
      <c r="G26" s="8">
        <f t="shared" si="21"/>
        <v>1200</v>
      </c>
      <c r="H26" s="8">
        <f t="shared" si="21"/>
        <v>1200</v>
      </c>
      <c r="I26" s="8">
        <f t="shared" si="21"/>
        <v>1200</v>
      </c>
      <c r="J26" s="8">
        <f t="shared" si="21"/>
        <v>1200</v>
      </c>
      <c r="K26" s="8">
        <f t="shared" si="21"/>
        <v>1200</v>
      </c>
      <c r="L26" s="8">
        <f t="shared" si="21"/>
        <v>1200</v>
      </c>
      <c r="M26" s="8">
        <f t="shared" si="21"/>
        <v>1200</v>
      </c>
      <c r="N26" s="8">
        <f t="shared" si="21"/>
        <v>1200</v>
      </c>
      <c r="O26" s="8">
        <f t="shared" si="21"/>
        <v>1200</v>
      </c>
      <c r="P26" s="8">
        <f t="shared" si="21"/>
        <v>1200</v>
      </c>
      <c r="Q26" s="8">
        <f t="shared" si="21"/>
        <v>1200</v>
      </c>
      <c r="R26" s="8">
        <f t="shared" si="21"/>
        <v>1200</v>
      </c>
      <c r="S26" s="8">
        <f t="shared" si="21"/>
        <v>1200</v>
      </c>
      <c r="T26" s="8">
        <f t="shared" si="21"/>
        <v>1200</v>
      </c>
      <c r="U26" s="8">
        <f t="shared" si="21"/>
        <v>1200</v>
      </c>
      <c r="V26" s="8">
        <f t="shared" si="21"/>
        <v>1200</v>
      </c>
      <c r="W26" s="8">
        <f t="shared" si="21"/>
        <v>1200</v>
      </c>
      <c r="X26" s="8">
        <f t="shared" si="21"/>
        <v>1200</v>
      </c>
      <c r="Y26" s="8">
        <f t="shared" si="21"/>
        <v>1200</v>
      </c>
      <c r="Z26" s="8">
        <f t="shared" si="21"/>
        <v>1200</v>
      </c>
      <c r="AA26" s="8">
        <f t="shared" si="21"/>
        <v>1200</v>
      </c>
    </row>
    <row r="27" spans="1:27" ht="12.75">
      <c r="A27" s="5" t="s">
        <v>17</v>
      </c>
      <c r="B27" s="8">
        <f aca="true" t="shared" si="22" ref="B27:AA27">B7-B8*B28-B9*B29</f>
        <v>-100.00346520358062</v>
      </c>
      <c r="C27" s="8">
        <f t="shared" si="22"/>
        <v>-100.00346520358062</v>
      </c>
      <c r="D27" s="8">
        <f t="shared" si="22"/>
        <v>-100.00346520358062</v>
      </c>
      <c r="E27" s="8">
        <f t="shared" si="22"/>
        <v>-100.00346520358079</v>
      </c>
      <c r="F27" s="8">
        <f t="shared" si="22"/>
        <v>-100.00346520358067</v>
      </c>
      <c r="G27" s="8">
        <f t="shared" si="22"/>
        <v>-100.00346520358067</v>
      </c>
      <c r="H27" s="8">
        <f t="shared" si="22"/>
        <v>-100.00346520358067</v>
      </c>
      <c r="I27" s="8">
        <f t="shared" si="22"/>
        <v>-100.00346520358067</v>
      </c>
      <c r="J27" s="8">
        <f t="shared" si="22"/>
        <v>-100.00346520358062</v>
      </c>
      <c r="K27" s="8">
        <f t="shared" si="22"/>
        <v>-100.00346520358067</v>
      </c>
      <c r="L27" s="8">
        <f t="shared" si="22"/>
        <v>-100.00346520358067</v>
      </c>
      <c r="M27" s="8">
        <f t="shared" si="22"/>
        <v>-100.00346520358073</v>
      </c>
      <c r="N27" s="8">
        <f t="shared" si="22"/>
        <v>-100.00346520358073</v>
      </c>
      <c r="O27" s="8">
        <f t="shared" si="22"/>
        <v>-100.00346520358073</v>
      </c>
      <c r="P27" s="8">
        <f t="shared" si="22"/>
        <v>-100.00346520358073</v>
      </c>
      <c r="Q27" s="8">
        <f t="shared" si="22"/>
        <v>-100.00346520358073</v>
      </c>
      <c r="R27" s="8">
        <f t="shared" si="22"/>
        <v>-100.00346520358073</v>
      </c>
      <c r="S27" s="8">
        <f t="shared" si="22"/>
        <v>-100.00346520358073</v>
      </c>
      <c r="T27" s="8">
        <f t="shared" si="22"/>
        <v>-100.00346520358056</v>
      </c>
      <c r="U27" s="8">
        <f t="shared" si="22"/>
        <v>-100.00346520358096</v>
      </c>
      <c r="V27" s="8">
        <f t="shared" si="22"/>
        <v>-100.00346520358073</v>
      </c>
      <c r="W27" s="8">
        <f t="shared" si="22"/>
        <v>-100.00346520358079</v>
      </c>
      <c r="X27" s="8">
        <f t="shared" si="22"/>
        <v>-100.00346520358067</v>
      </c>
      <c r="Y27" s="8">
        <f t="shared" si="22"/>
        <v>-100.00346520358045</v>
      </c>
      <c r="Z27" s="8">
        <f t="shared" si="22"/>
        <v>-100.00346520358067</v>
      </c>
      <c r="AA27" s="8">
        <f t="shared" si="22"/>
        <v>-100.00346520358073</v>
      </c>
    </row>
    <row r="28" spans="1:27" ht="12.75">
      <c r="A28" s="5" t="s">
        <v>18</v>
      </c>
      <c r="B28" s="8">
        <f aca="true" t="shared" si="23" ref="B28:AA28">B24+B25+B26+B27</f>
        <v>6000.577533930118</v>
      </c>
      <c r="C28" s="8">
        <f t="shared" si="23"/>
        <v>6000.577533930118</v>
      </c>
      <c r="D28" s="8">
        <f t="shared" si="23"/>
        <v>6000.577533930118</v>
      </c>
      <c r="E28" s="8">
        <f t="shared" si="23"/>
        <v>6000.577533930119</v>
      </c>
      <c r="F28" s="8">
        <f t="shared" si="23"/>
        <v>6000.577533930118</v>
      </c>
      <c r="G28" s="8">
        <f t="shared" si="23"/>
        <v>6000.577533930118</v>
      </c>
      <c r="H28" s="8">
        <f t="shared" si="23"/>
        <v>6000.577533930118</v>
      </c>
      <c r="I28" s="8">
        <f t="shared" si="23"/>
        <v>6000.577533930118</v>
      </c>
      <c r="J28" s="8">
        <f t="shared" si="23"/>
        <v>6000.577533930118</v>
      </c>
      <c r="K28" s="8">
        <f t="shared" si="23"/>
        <v>6000.577533930118</v>
      </c>
      <c r="L28" s="8">
        <f t="shared" si="23"/>
        <v>6000.577533930118</v>
      </c>
      <c r="M28" s="8">
        <f t="shared" si="23"/>
        <v>6000.577533930118</v>
      </c>
      <c r="N28" s="8">
        <f t="shared" si="23"/>
        <v>6000.577533930118</v>
      </c>
      <c r="O28" s="8">
        <f t="shared" si="23"/>
        <v>6000.577533930118</v>
      </c>
      <c r="P28" s="8">
        <f t="shared" si="23"/>
        <v>6000.577533930118</v>
      </c>
      <c r="Q28" s="8">
        <f t="shared" si="23"/>
        <v>6000.577533930118</v>
      </c>
      <c r="R28" s="8">
        <f t="shared" si="23"/>
        <v>6000.577533930118</v>
      </c>
      <c r="S28" s="8">
        <f t="shared" si="23"/>
        <v>6000.577533930118</v>
      </c>
      <c r="T28" s="8">
        <f t="shared" si="23"/>
        <v>6000.577533930118</v>
      </c>
      <c r="U28" s="8">
        <f t="shared" si="23"/>
        <v>6000.577533930118</v>
      </c>
      <c r="V28" s="8">
        <f t="shared" si="23"/>
        <v>6000.577533930118</v>
      </c>
      <c r="W28" s="8">
        <f t="shared" si="23"/>
        <v>6000.577533930117</v>
      </c>
      <c r="X28" s="8">
        <f t="shared" si="23"/>
        <v>6000.577533930118</v>
      </c>
      <c r="Y28" s="8">
        <f t="shared" si="23"/>
        <v>6000.577533930118</v>
      </c>
      <c r="Z28" s="8">
        <f t="shared" si="23"/>
        <v>6000.577533930118</v>
      </c>
      <c r="AA28" s="8">
        <f t="shared" si="23"/>
        <v>6000.577533930118</v>
      </c>
    </row>
    <row r="29" spans="1:27" ht="12.75">
      <c r="A29" s="5" t="s">
        <v>19</v>
      </c>
      <c r="B29" s="9">
        <f aca="true" t="shared" si="24" ref="B29:AA29">(B10*B28-(B19/B30))/B11</f>
        <v>0.04989142362113762</v>
      </c>
      <c r="C29" s="9">
        <f t="shared" si="24"/>
        <v>0.04989142362113762</v>
      </c>
      <c r="D29" s="9">
        <f t="shared" si="24"/>
        <v>0.04989142362113762</v>
      </c>
      <c r="E29" s="9">
        <f t="shared" si="24"/>
        <v>0.049891423621137736</v>
      </c>
      <c r="F29" s="9">
        <f t="shared" si="24"/>
        <v>0.049891423621137736</v>
      </c>
      <c r="G29" s="9">
        <f t="shared" si="24"/>
        <v>0.049891423621137736</v>
      </c>
      <c r="H29" s="9">
        <f t="shared" si="24"/>
        <v>0.049891423621137736</v>
      </c>
      <c r="I29" s="9">
        <f t="shared" si="24"/>
        <v>0.049891423621137736</v>
      </c>
      <c r="J29" s="9">
        <f t="shared" si="24"/>
        <v>0.04989142362113762</v>
      </c>
      <c r="K29" s="9">
        <f t="shared" si="24"/>
        <v>0.049891423621137736</v>
      </c>
      <c r="L29" s="9">
        <f t="shared" si="24"/>
        <v>0.049891423621137736</v>
      </c>
      <c r="M29" s="9">
        <f t="shared" si="24"/>
        <v>0.04989142362113785</v>
      </c>
      <c r="N29" s="9">
        <f t="shared" si="24"/>
        <v>0.04989142362113785</v>
      </c>
      <c r="O29" s="9">
        <f t="shared" si="24"/>
        <v>0.04989142362113785</v>
      </c>
      <c r="P29" s="9">
        <f t="shared" si="24"/>
        <v>0.04989142362113785</v>
      </c>
      <c r="Q29" s="9">
        <f t="shared" si="24"/>
        <v>0.04989142362113785</v>
      </c>
      <c r="R29" s="9">
        <f t="shared" si="24"/>
        <v>0.04989142362113785</v>
      </c>
      <c r="S29" s="9">
        <f t="shared" si="24"/>
        <v>0.04989142362113785</v>
      </c>
      <c r="T29" s="9">
        <f t="shared" si="24"/>
        <v>0.04989142362113796</v>
      </c>
      <c r="U29" s="9">
        <f t="shared" si="24"/>
        <v>0.049891423621137736</v>
      </c>
      <c r="V29" s="9">
        <f t="shared" si="24"/>
        <v>0.049891423621137736</v>
      </c>
      <c r="W29" s="9">
        <f t="shared" si="24"/>
        <v>0.049891423621137736</v>
      </c>
      <c r="X29" s="9">
        <f t="shared" si="24"/>
        <v>0.04989142362113785</v>
      </c>
      <c r="Y29" s="9">
        <f t="shared" si="24"/>
        <v>0.049891423621138076</v>
      </c>
      <c r="Z29" s="9">
        <f t="shared" si="24"/>
        <v>0.049891423621137736</v>
      </c>
      <c r="AA29" s="9">
        <f t="shared" si="24"/>
        <v>0.04989142362113785</v>
      </c>
    </row>
    <row r="30" spans="1:27" ht="12.75">
      <c r="A30" s="5" t="s">
        <v>12</v>
      </c>
      <c r="B30" s="11">
        <v>1</v>
      </c>
      <c r="C30" s="11">
        <f aca="true" t="shared" si="25" ref="C30:AA30">B30*(1+C22)</f>
        <v>1.02</v>
      </c>
      <c r="D30" s="11">
        <f t="shared" si="25"/>
        <v>1.0404</v>
      </c>
      <c r="E30" s="11">
        <f t="shared" si="25"/>
        <v>1.061208</v>
      </c>
      <c r="F30" s="11">
        <f t="shared" si="25"/>
        <v>1.0824321600000002</v>
      </c>
      <c r="G30" s="11">
        <f t="shared" si="25"/>
        <v>1.1040808032000002</v>
      </c>
      <c r="H30" s="11">
        <f t="shared" si="25"/>
        <v>1.1261624192640003</v>
      </c>
      <c r="I30" s="11">
        <f t="shared" si="25"/>
        <v>1.1486856676492803</v>
      </c>
      <c r="J30" s="11">
        <f t="shared" si="25"/>
        <v>1.171659381002266</v>
      </c>
      <c r="K30" s="11">
        <f t="shared" si="25"/>
        <v>1.1950925686223113</v>
      </c>
      <c r="L30" s="11">
        <f t="shared" si="25"/>
        <v>1.2189944199947575</v>
      </c>
      <c r="M30" s="11">
        <f t="shared" si="25"/>
        <v>1.2433743083946527</v>
      </c>
      <c r="N30" s="11">
        <f t="shared" si="25"/>
        <v>1.2682417945625457</v>
      </c>
      <c r="O30" s="11">
        <f t="shared" si="25"/>
        <v>1.2936066304537968</v>
      </c>
      <c r="P30" s="11">
        <f t="shared" si="25"/>
        <v>1.3194787630628728</v>
      </c>
      <c r="Q30" s="11">
        <f t="shared" si="25"/>
        <v>1.3458683383241303</v>
      </c>
      <c r="R30" s="11">
        <f t="shared" si="25"/>
        <v>1.372785705090613</v>
      </c>
      <c r="S30" s="11">
        <f t="shared" si="25"/>
        <v>1.4002414191924253</v>
      </c>
      <c r="T30" s="11">
        <f t="shared" si="25"/>
        <v>1.4282462475762738</v>
      </c>
      <c r="U30" s="11">
        <f t="shared" si="25"/>
        <v>1.4568111725277988</v>
      </c>
      <c r="V30" s="11">
        <f t="shared" si="25"/>
        <v>1.4859473959783551</v>
      </c>
      <c r="W30" s="11">
        <f t="shared" si="25"/>
        <v>1.5156663438979223</v>
      </c>
      <c r="X30" s="11">
        <f t="shared" si="25"/>
        <v>1.5459796707758808</v>
      </c>
      <c r="Y30" s="11">
        <f t="shared" si="25"/>
        <v>1.5768992641913986</v>
      </c>
      <c r="Z30" s="11">
        <f t="shared" si="25"/>
        <v>1.608437249475226</v>
      </c>
      <c r="AA30" s="11">
        <f t="shared" si="25"/>
        <v>1.6406059944647304</v>
      </c>
    </row>
    <row r="31" spans="1:27" ht="12.75">
      <c r="A31" s="4" t="s">
        <v>20</v>
      </c>
      <c r="B31" s="3">
        <v>0</v>
      </c>
      <c r="C31" s="3">
        <f aca="true" t="shared" si="26" ref="C31:AA31">B31+1</f>
        <v>1</v>
      </c>
      <c r="D31" s="3">
        <f t="shared" si="26"/>
        <v>2</v>
      </c>
      <c r="E31" s="3">
        <f t="shared" si="26"/>
        <v>3</v>
      </c>
      <c r="F31" s="3">
        <f t="shared" si="26"/>
        <v>4</v>
      </c>
      <c r="G31" s="3">
        <f t="shared" si="26"/>
        <v>5</v>
      </c>
      <c r="H31" s="3">
        <f t="shared" si="26"/>
        <v>6</v>
      </c>
      <c r="I31" s="3">
        <f t="shared" si="26"/>
        <v>7</v>
      </c>
      <c r="J31" s="3">
        <f t="shared" si="26"/>
        <v>8</v>
      </c>
      <c r="K31" s="3">
        <f t="shared" si="26"/>
        <v>9</v>
      </c>
      <c r="L31" s="3">
        <f t="shared" si="26"/>
        <v>10</v>
      </c>
      <c r="M31" s="3">
        <f t="shared" si="26"/>
        <v>11</v>
      </c>
      <c r="N31" s="3">
        <f t="shared" si="26"/>
        <v>12</v>
      </c>
      <c r="O31" s="3">
        <f t="shared" si="26"/>
        <v>13</v>
      </c>
      <c r="P31" s="3">
        <f t="shared" si="26"/>
        <v>14</v>
      </c>
      <c r="Q31" s="3">
        <f t="shared" si="26"/>
        <v>15</v>
      </c>
      <c r="R31" s="3">
        <f t="shared" si="26"/>
        <v>16</v>
      </c>
      <c r="S31" s="3">
        <f t="shared" si="26"/>
        <v>17</v>
      </c>
      <c r="T31" s="3">
        <f t="shared" si="26"/>
        <v>18</v>
      </c>
      <c r="U31" s="3">
        <f t="shared" si="26"/>
        <v>19</v>
      </c>
      <c r="V31" s="3">
        <f t="shared" si="26"/>
        <v>20</v>
      </c>
      <c r="W31" s="3">
        <f t="shared" si="26"/>
        <v>21</v>
      </c>
      <c r="X31" s="3">
        <f t="shared" si="26"/>
        <v>22</v>
      </c>
      <c r="Y31" s="3">
        <f t="shared" si="26"/>
        <v>23</v>
      </c>
      <c r="Z31" s="3">
        <f t="shared" si="26"/>
        <v>24</v>
      </c>
      <c r="AA31" s="3">
        <f t="shared" si="26"/>
        <v>25</v>
      </c>
    </row>
    <row r="32" ht="12.75">
      <c r="A32" s="10" t="s">
        <v>27</v>
      </c>
    </row>
    <row r="33" spans="1:27" ht="12.75">
      <c r="A33" s="10" t="s">
        <v>28</v>
      </c>
      <c r="B33" s="12">
        <f aca="true" t="shared" si="27" ref="B33:AA33">0.045+3*(B21-B28)/B21</f>
        <v>0.045</v>
      </c>
      <c r="C33" s="12">
        <f t="shared" si="27"/>
        <v>0.045</v>
      </c>
      <c r="D33" s="12">
        <f t="shared" si="27"/>
        <v>0.045</v>
      </c>
      <c r="E33" s="12">
        <f t="shared" si="27"/>
        <v>0.04499999999999954</v>
      </c>
      <c r="F33" s="12">
        <f t="shared" si="27"/>
        <v>0.045</v>
      </c>
      <c r="G33" s="12">
        <f t="shared" si="27"/>
        <v>0.045</v>
      </c>
      <c r="H33" s="12">
        <f t="shared" si="27"/>
        <v>0.045</v>
      </c>
      <c r="I33" s="12">
        <f t="shared" si="27"/>
        <v>0.045</v>
      </c>
      <c r="J33" s="12">
        <f t="shared" si="27"/>
        <v>0.045</v>
      </c>
      <c r="K33" s="12">
        <f t="shared" si="27"/>
        <v>0.045</v>
      </c>
      <c r="L33" s="12">
        <f t="shared" si="27"/>
        <v>0.045</v>
      </c>
      <c r="M33" s="12">
        <f t="shared" si="27"/>
        <v>0.045</v>
      </c>
      <c r="N33" s="12">
        <f t="shared" si="27"/>
        <v>0.045</v>
      </c>
      <c r="O33" s="12">
        <f t="shared" si="27"/>
        <v>0.045</v>
      </c>
      <c r="P33" s="12">
        <f t="shared" si="27"/>
        <v>0.045</v>
      </c>
      <c r="Q33" s="12">
        <f t="shared" si="27"/>
        <v>0.045</v>
      </c>
      <c r="R33" s="12">
        <f t="shared" si="27"/>
        <v>0.045</v>
      </c>
      <c r="S33" s="12">
        <f t="shared" si="27"/>
        <v>0.045</v>
      </c>
      <c r="T33" s="12">
        <f t="shared" si="27"/>
        <v>0.045</v>
      </c>
      <c r="U33" s="12">
        <f t="shared" si="27"/>
        <v>0.045</v>
      </c>
      <c r="V33" s="12">
        <f t="shared" si="27"/>
        <v>0.045</v>
      </c>
      <c r="W33" s="12">
        <f t="shared" si="27"/>
        <v>0.045000000000000456</v>
      </c>
      <c r="X33" s="12">
        <f t="shared" si="27"/>
        <v>0.045</v>
      </c>
      <c r="Y33" s="12">
        <f t="shared" si="27"/>
        <v>0.045</v>
      </c>
      <c r="Z33" s="12">
        <f t="shared" si="27"/>
        <v>0.045</v>
      </c>
      <c r="AA33" s="12">
        <f t="shared" si="27"/>
        <v>0.045</v>
      </c>
    </row>
    <row r="34" spans="1:27" ht="12.75">
      <c r="A34" s="10" t="s">
        <v>29</v>
      </c>
      <c r="B34" s="12">
        <f aca="true" t="shared" si="28" ref="B34:AA34">(B28-B21)/B21</f>
        <v>0</v>
      </c>
      <c r="C34" s="12">
        <f t="shared" si="28"/>
        <v>0</v>
      </c>
      <c r="D34" s="12">
        <f t="shared" si="28"/>
        <v>0</v>
      </c>
      <c r="E34" s="12">
        <f t="shared" si="28"/>
        <v>1.515678610317445E-16</v>
      </c>
      <c r="F34" s="12">
        <f t="shared" si="28"/>
        <v>0</v>
      </c>
      <c r="G34" s="12">
        <f t="shared" si="28"/>
        <v>0</v>
      </c>
      <c r="H34" s="12">
        <f t="shared" si="28"/>
        <v>0</v>
      </c>
      <c r="I34" s="12">
        <f t="shared" si="28"/>
        <v>0</v>
      </c>
      <c r="J34" s="12">
        <f t="shared" si="28"/>
        <v>0</v>
      </c>
      <c r="K34" s="12">
        <f t="shared" si="28"/>
        <v>0</v>
      </c>
      <c r="L34" s="12">
        <f t="shared" si="28"/>
        <v>0</v>
      </c>
      <c r="M34" s="12">
        <f t="shared" si="28"/>
        <v>0</v>
      </c>
      <c r="N34" s="12">
        <f t="shared" si="28"/>
        <v>0</v>
      </c>
      <c r="O34" s="12">
        <f t="shared" si="28"/>
        <v>0</v>
      </c>
      <c r="P34" s="12">
        <f t="shared" si="28"/>
        <v>0</v>
      </c>
      <c r="Q34" s="12">
        <f t="shared" si="28"/>
        <v>0</v>
      </c>
      <c r="R34" s="12">
        <f t="shared" si="28"/>
        <v>0</v>
      </c>
      <c r="S34" s="12">
        <f t="shared" si="28"/>
        <v>0</v>
      </c>
      <c r="T34" s="12">
        <f t="shared" si="28"/>
        <v>0</v>
      </c>
      <c r="U34" s="12">
        <f t="shared" si="28"/>
        <v>0</v>
      </c>
      <c r="V34" s="12">
        <f t="shared" si="28"/>
        <v>0</v>
      </c>
      <c r="W34" s="12">
        <f t="shared" si="28"/>
        <v>-1.515678610317445E-16</v>
      </c>
      <c r="X34" s="12">
        <f t="shared" si="28"/>
        <v>0</v>
      </c>
      <c r="Y34" s="12">
        <f t="shared" si="28"/>
        <v>0</v>
      </c>
      <c r="Z34" s="12">
        <f t="shared" si="28"/>
        <v>0</v>
      </c>
      <c r="AA34" s="12">
        <f t="shared" si="28"/>
        <v>0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cp:lastPrinted>1999-02-02T19:42:04Z</cp:lastPrinted>
  <dcterms:created xsi:type="dcterms:W3CDTF">1999-01-29T22:15:56Z</dcterms:created>
  <cp:category/>
  <cp:version/>
  <cp:contentType/>
  <cp:contentStatus/>
</cp:coreProperties>
</file>